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750" windowHeight="700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39" i="1"/>
  <c r="E40" i="1"/>
  <c r="E41" i="1"/>
  <c r="E42" i="1"/>
  <c r="E35" i="1"/>
  <c r="G52" i="1" l="1"/>
  <c r="G53" i="1"/>
  <c r="G51" i="1"/>
  <c r="F53" i="1"/>
  <c r="F52" i="1"/>
  <c r="F51" i="1"/>
  <c r="D42" i="1"/>
  <c r="D41" i="1"/>
  <c r="D40" i="1"/>
  <c r="D39" i="1"/>
  <c r="D38" i="1"/>
  <c r="D37" i="1"/>
  <c r="D36" i="1"/>
  <c r="D35" i="1"/>
  <c r="M27" i="1"/>
  <c r="M26" i="1"/>
  <c r="M25" i="1"/>
  <c r="G26" i="1"/>
  <c r="G27" i="1"/>
  <c r="G25" i="1"/>
  <c r="F26" i="1"/>
  <c r="F27" i="1"/>
  <c r="E47" i="1" l="1"/>
  <c r="C47" i="1"/>
  <c r="F25" i="1"/>
  <c r="M52" i="1" l="1"/>
  <c r="M51" i="1"/>
  <c r="M53" i="1"/>
  <c r="D17" i="1"/>
  <c r="D16" i="1"/>
  <c r="D15" i="1"/>
  <c r="D14" i="1"/>
  <c r="D13" i="1"/>
  <c r="D12" i="1"/>
  <c r="D11" i="1"/>
  <c r="D10" i="1"/>
  <c r="E10" i="1" l="1"/>
  <c r="C22" i="1" s="1"/>
  <c r="E12" i="1"/>
  <c r="E14" i="1"/>
  <c r="E16" i="1"/>
  <c r="E11" i="1"/>
  <c r="E13" i="1"/>
  <c r="E15" i="1"/>
  <c r="E17" i="1"/>
  <c r="E22" i="1"/>
</calcChain>
</file>

<file path=xl/sharedStrings.xml><?xml version="1.0" encoding="utf-8"?>
<sst xmlns="http://schemas.openxmlformats.org/spreadsheetml/2006/main" count="92" uniqueCount="56">
  <si>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</si>
  <si>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</si>
  <si>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</si>
  <si>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</si>
  <si>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</si>
  <si>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</si>
  <si>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</si>
  <si>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</si>
  <si>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</si>
  <si>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f</t>
    <phoneticPr fontId="5" type="noConversion"/>
  </si>
  <si>
    <t>/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</si>
  <si>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(μmol/L)</t>
    </r>
    <phoneticPr fontId="5" type="noConversion"/>
  </si>
  <si>
    <t>液体样本</t>
    <phoneticPr fontId="5" type="noConversion"/>
  </si>
  <si>
    <t>E-BC-K097-M</t>
    <phoneticPr fontId="5" type="noConversion"/>
  </si>
  <si>
    <r>
      <t>T-GSH</t>
    </r>
    <r>
      <rPr>
        <sz val="11"/>
        <color theme="1"/>
        <rFont val="宋体"/>
        <family val="3"/>
        <charset val="134"/>
      </rPr>
      <t>标准品拟合曲线：</t>
    </r>
    <phoneticPr fontId="5" type="noConversion"/>
  </si>
  <si>
    <t>组织</t>
    <phoneticPr fontId="5" type="noConversion"/>
  </si>
  <si>
    <t>细胞</t>
    <phoneticPr fontId="5" type="noConversion"/>
  </si>
  <si>
    <t>测定</t>
    <phoneticPr fontId="5" type="noConversion"/>
  </si>
  <si>
    <t>ΔA1</t>
    <phoneticPr fontId="5" type="noConversion"/>
  </si>
  <si>
    <t>m</t>
    <phoneticPr fontId="5" type="noConversion"/>
  </si>
  <si>
    <t>V1</t>
    <phoneticPr fontId="5" type="noConversion"/>
  </si>
  <si>
    <t>V2</t>
  </si>
  <si>
    <t>1***</t>
    <phoneticPr fontId="5" type="noConversion"/>
  </si>
  <si>
    <r>
      <t>T-GSH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 or μmol/g or μmol/10^9)</t>
    </r>
    <phoneticPr fontId="5" type="noConversion"/>
  </si>
  <si>
    <t>a1:</t>
    <phoneticPr fontId="5" type="noConversion"/>
  </si>
  <si>
    <t>b1:</t>
    <phoneticPr fontId="5" type="noConversion"/>
  </si>
  <si>
    <r>
      <t>GSSG</t>
    </r>
    <r>
      <rPr>
        <sz val="11"/>
        <color theme="1"/>
        <rFont val="宋体"/>
        <family val="3"/>
        <charset val="134"/>
      </rPr>
      <t>标准品拟合曲线：</t>
    </r>
    <phoneticPr fontId="5" type="noConversion"/>
  </si>
  <si>
    <t>a2:</t>
    <phoneticPr fontId="5" type="noConversion"/>
  </si>
  <si>
    <t>b2:</t>
    <phoneticPr fontId="5" type="noConversion"/>
  </si>
  <si>
    <r>
      <t>GSSG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 or μmol/g or μmol/10^9)</t>
    </r>
    <phoneticPr fontId="5" type="noConversion"/>
  </si>
  <si>
    <t>ΔA2</t>
    <phoneticPr fontId="5" type="noConversion"/>
  </si>
  <si>
    <r>
      <t>T-GSH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(μmol/L) = (ΔA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- b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) ÷ a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× 2* × 5** × f</t>
    </r>
    <phoneticPr fontId="5" type="noConversion"/>
  </si>
  <si>
    <r>
      <t>GSSG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(μmol/L) = (ΔA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- b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÷ a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× 5** × f</t>
    </r>
    <phoneticPr fontId="5" type="noConversion"/>
  </si>
  <si>
    <r>
      <t>T-GSH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(μmol/g) = (ΔA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- b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) ÷ a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× 2* ÷ (m ÷ V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) × f</t>
    </r>
    <phoneticPr fontId="5" type="noConversion"/>
  </si>
  <si>
    <r>
      <t>GSSG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(μmol/g) = (ΔA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- b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÷ a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÷ (m ÷ V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) × f</t>
    </r>
    <phoneticPr fontId="5" type="noConversion"/>
  </si>
  <si>
    <r>
      <t>T-GSH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(μmol/10^9) = (ΔA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- b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) ÷ a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× 2* ÷ (1*** ÷ V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× f</t>
    </r>
    <phoneticPr fontId="5" type="noConversion"/>
  </si>
  <si>
    <r>
      <t>GSSG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(μmol/10^9) = (ΔA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- b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÷ a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÷ (1*** ÷ V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× f</t>
    </r>
    <phoneticPr fontId="5" type="noConversion"/>
  </si>
  <si>
    <r>
      <rPr>
        <sz val="11"/>
        <color theme="1"/>
        <rFont val="宋体"/>
        <family val="3"/>
        <charset val="134"/>
      </rPr>
      <t>还原型谷胱甘肽（</t>
    </r>
    <r>
      <rPr>
        <sz val="11"/>
        <color theme="1"/>
        <rFont val="Times New Roman"/>
        <family val="1"/>
      </rPr>
      <t>GSH</t>
    </r>
    <r>
      <rPr>
        <sz val="11"/>
        <color theme="1"/>
        <rFont val="宋体"/>
        <family val="3"/>
        <charset val="134"/>
      </rPr>
      <t>）含量</t>
    </r>
    <r>
      <rPr>
        <sz val="11"/>
        <color theme="1"/>
        <rFont val="Times New Roman"/>
        <family val="1"/>
      </rPr>
      <t xml:space="preserve"> = T-GSH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 xml:space="preserve"> - 2*×GSSG</t>
    </r>
    <r>
      <rPr>
        <sz val="11"/>
        <color theme="1"/>
        <rFont val="宋体"/>
        <family val="3"/>
        <charset val="134"/>
      </rPr>
      <t>含量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</si>
  <si>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5" type="noConversion"/>
  </si>
  <si>
    <r>
      <t>x</t>
    </r>
    <r>
      <rPr>
        <sz val="11"/>
        <color theme="1"/>
        <rFont val="宋体"/>
        <family val="3"/>
        <charset val="134"/>
      </rPr>
      <t>：吸光度对应的浓度</t>
    </r>
    <phoneticPr fontId="5" type="noConversion"/>
  </si>
  <si>
    <r>
      <t>ΔA1</t>
    </r>
    <r>
      <rPr>
        <sz val="11"/>
        <color theme="1"/>
        <rFont val="宋体"/>
        <family val="3"/>
        <charset val="134"/>
      </rPr>
      <t>：样本测定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值（测定</t>
    </r>
    <r>
      <rPr>
        <sz val="11"/>
        <color theme="1"/>
        <rFont val="Times New Roman"/>
        <family val="1"/>
      </rPr>
      <t>T-GSH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</si>
  <si>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b1</t>
    </r>
    <r>
      <rPr>
        <sz val="11"/>
        <color theme="1"/>
        <rFont val="宋体"/>
        <family val="3"/>
        <charset val="134"/>
      </rPr>
      <t>：标曲截距（测定</t>
    </r>
    <r>
      <rPr>
        <sz val="11"/>
        <color theme="1"/>
        <rFont val="Times New Roman"/>
        <family val="1"/>
      </rPr>
      <t>T-GSH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</si>
  <si>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ΔA2</t>
    </r>
    <r>
      <rPr>
        <sz val="11"/>
        <color theme="1"/>
        <rFont val="宋体"/>
        <family val="3"/>
        <charset val="134"/>
      </rPr>
      <t>：样本测定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值（测定</t>
    </r>
    <r>
      <rPr>
        <sz val="11"/>
        <color theme="1"/>
        <rFont val="Times New Roman"/>
        <family val="1"/>
      </rPr>
      <t>GSSG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</si>
  <si>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a2</t>
    </r>
    <r>
      <rPr>
        <sz val="11"/>
        <color theme="1"/>
        <rFont val="宋体"/>
        <family val="3"/>
        <charset val="134"/>
      </rPr>
      <t>：标曲斜率（测定</t>
    </r>
    <r>
      <rPr>
        <sz val="11"/>
        <color theme="1"/>
        <rFont val="Times New Roman"/>
        <family val="1"/>
      </rPr>
      <t>GSSG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</si>
  <si>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b2</t>
    </r>
    <r>
      <rPr>
        <sz val="11"/>
        <color theme="1"/>
        <rFont val="宋体"/>
        <family val="3"/>
        <charset val="134"/>
      </rPr>
      <t>：标曲截距（测定</t>
    </r>
    <r>
      <rPr>
        <sz val="11"/>
        <color theme="1"/>
        <rFont val="Times New Roman"/>
        <family val="1"/>
      </rPr>
      <t>GSSG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</si>
  <si>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2*</t>
    </r>
    <r>
      <rPr>
        <sz val="11"/>
        <color theme="1"/>
        <rFont val="宋体"/>
        <family val="3"/>
        <charset val="134"/>
      </rPr>
      <t>：用</t>
    </r>
    <r>
      <rPr>
        <sz val="11"/>
        <color theme="1"/>
        <rFont val="Times New Roman"/>
        <family val="1"/>
      </rPr>
      <t>GSSG</t>
    </r>
    <r>
      <rPr>
        <sz val="11"/>
        <color theme="1"/>
        <rFont val="宋体"/>
        <family val="3"/>
        <charset val="134"/>
      </rPr>
      <t>作为标准品换算成</t>
    </r>
    <r>
      <rPr>
        <sz val="11"/>
        <color theme="1"/>
        <rFont val="Times New Roman"/>
        <family val="1"/>
      </rPr>
      <t>GSH</t>
    </r>
    <r>
      <rPr>
        <sz val="11"/>
        <color theme="1"/>
        <rFont val="宋体"/>
        <family val="3"/>
        <charset val="134"/>
      </rPr>
      <t>时，需要乘以</t>
    </r>
    <r>
      <rPr>
        <sz val="11"/>
        <color theme="1"/>
        <rFont val="Times New Roman"/>
        <family val="1"/>
      </rPr>
      <t>2</t>
    </r>
    <phoneticPr fontId="5" type="noConversion"/>
  </si>
  <si>
    <r>
      <t>5**</t>
    </r>
    <r>
      <rPr>
        <sz val="11"/>
        <color theme="1"/>
        <rFont val="宋体"/>
        <family val="3"/>
        <charset val="134"/>
      </rPr>
      <t>：样本处理过程中，稀释了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倍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</si>
  <si>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：样本加入检测体系之前的稀释倍数</t>
    </r>
    <phoneticPr fontId="5" type="noConversion"/>
  </si>
  <si>
    <r>
      <t>m</t>
    </r>
    <r>
      <rPr>
        <sz val="11"/>
        <color theme="1"/>
        <rFont val="宋体"/>
        <family val="3"/>
        <charset val="134"/>
      </rPr>
      <t>：组织湿重，建议</t>
    </r>
    <r>
      <rPr>
        <sz val="11"/>
        <color theme="1"/>
        <rFont val="Times New Roman"/>
        <family val="1"/>
      </rPr>
      <t>m</t>
    </r>
    <r>
      <rPr>
        <sz val="11"/>
        <color theme="1"/>
        <rFont val="宋体"/>
        <family val="3"/>
        <charset val="134"/>
      </rPr>
      <t>取</t>
    </r>
    <r>
      <rPr>
        <sz val="11"/>
        <color theme="1"/>
        <rFont val="Times New Roman"/>
        <family val="1"/>
      </rPr>
      <t>0.05 g</t>
    </r>
    <phoneticPr fontId="5" type="noConversion"/>
  </si>
  <si>
    <r>
      <t>1***</t>
    </r>
    <r>
      <rPr>
        <sz val="11"/>
        <color theme="1"/>
        <rFont val="宋体"/>
        <family val="3"/>
        <charset val="134"/>
      </rPr>
      <t>：细胞处理时，细胞总数</t>
    </r>
    <r>
      <rPr>
        <sz val="11"/>
        <color theme="1"/>
        <rFont val="Times New Roman"/>
        <family val="1"/>
      </rPr>
      <t>1×10^6</t>
    </r>
    <r>
      <rPr>
        <sz val="11"/>
        <color theme="1"/>
        <rFont val="宋体"/>
        <family val="3"/>
        <charset val="134"/>
      </rPr>
      <t>个</t>
    </r>
    <phoneticPr fontId="5" type="noConversion"/>
  </si>
  <si>
    <r>
      <t>V2</t>
    </r>
    <r>
      <rPr>
        <sz val="11"/>
        <color theme="1"/>
        <rFont val="宋体"/>
        <family val="3"/>
        <charset val="134"/>
      </rPr>
      <t>：细胞处理过程中加入试剂三的体积，建议</t>
    </r>
    <r>
      <rPr>
        <sz val="11"/>
        <color theme="1"/>
        <rFont val="Times New Roman"/>
        <family val="1"/>
      </rPr>
      <t>V2</t>
    </r>
    <r>
      <rPr>
        <sz val="11"/>
        <color theme="1"/>
        <rFont val="宋体"/>
        <family val="3"/>
        <charset val="134"/>
      </rPr>
      <t>取</t>
    </r>
    <r>
      <rPr>
        <sz val="11"/>
        <color theme="1"/>
        <rFont val="Times New Roman"/>
        <family val="1"/>
      </rPr>
      <t>0.4 mL</t>
    </r>
    <phoneticPr fontId="5" type="noConversion"/>
  </si>
  <si>
    <r>
      <rPr>
        <b/>
        <sz val="11"/>
        <color theme="1"/>
        <rFont val="宋体"/>
        <family val="3"/>
        <charset val="134"/>
      </rPr>
      <t>血清（浆）、全血、红细胞中</t>
    </r>
    <r>
      <rPr>
        <b/>
        <sz val="11"/>
        <color theme="1"/>
        <rFont val="Times New Roman"/>
        <family val="1"/>
      </rPr>
      <t>T-GSH</t>
    </r>
    <r>
      <rPr>
        <b/>
        <sz val="11"/>
        <color theme="1"/>
        <rFont val="宋体"/>
        <family val="3"/>
        <charset val="134"/>
      </rPr>
      <t>、</t>
    </r>
    <r>
      <rPr>
        <b/>
        <sz val="11"/>
        <color theme="1"/>
        <rFont val="Times New Roman"/>
        <family val="1"/>
      </rPr>
      <t>GSSG</t>
    </r>
    <r>
      <rPr>
        <b/>
        <sz val="11"/>
        <color theme="1"/>
        <rFont val="宋体"/>
        <family val="3"/>
        <charset val="134"/>
      </rPr>
      <t>含量：</t>
    </r>
    <phoneticPr fontId="5" type="noConversion"/>
  </si>
  <si>
    <r>
      <rPr>
        <b/>
        <sz val="11"/>
        <color theme="1"/>
        <rFont val="宋体"/>
        <family val="3"/>
        <charset val="134"/>
      </rPr>
      <t>动物组织中</t>
    </r>
    <r>
      <rPr>
        <b/>
        <sz val="11"/>
        <color theme="1"/>
        <rFont val="Times New Roman"/>
        <family val="1"/>
      </rPr>
      <t>T-GSH</t>
    </r>
    <r>
      <rPr>
        <b/>
        <sz val="11"/>
        <color theme="1"/>
        <rFont val="宋体"/>
        <family val="3"/>
        <charset val="134"/>
      </rPr>
      <t>、</t>
    </r>
    <r>
      <rPr>
        <b/>
        <sz val="11"/>
        <color theme="1"/>
        <rFont val="Times New Roman"/>
        <family val="1"/>
      </rPr>
      <t>GSSG</t>
    </r>
    <r>
      <rPr>
        <b/>
        <sz val="11"/>
        <color theme="1"/>
        <rFont val="宋体"/>
        <family val="3"/>
        <charset val="134"/>
      </rPr>
      <t>含量：</t>
    </r>
    <phoneticPr fontId="5" type="noConversion"/>
  </si>
  <si>
    <r>
      <rPr>
        <b/>
        <sz val="11"/>
        <color theme="1"/>
        <rFont val="宋体"/>
        <family val="3"/>
        <charset val="134"/>
      </rPr>
      <t>培养细胞中</t>
    </r>
    <r>
      <rPr>
        <b/>
        <sz val="11"/>
        <color theme="1"/>
        <rFont val="Times New Roman"/>
        <family val="1"/>
      </rPr>
      <t>T-GSH</t>
    </r>
    <r>
      <rPr>
        <b/>
        <sz val="11"/>
        <color theme="1"/>
        <rFont val="宋体"/>
        <family val="3"/>
        <charset val="134"/>
      </rPr>
      <t>、</t>
    </r>
    <r>
      <rPr>
        <b/>
        <sz val="11"/>
        <color theme="1"/>
        <rFont val="Times New Roman"/>
        <family val="1"/>
      </rPr>
      <t>GSSG</t>
    </r>
    <r>
      <rPr>
        <b/>
        <sz val="11"/>
        <color theme="1"/>
        <rFont val="宋体"/>
        <family val="3"/>
        <charset val="134"/>
      </rPr>
      <t>含量：</t>
    </r>
    <phoneticPr fontId="5" type="noConversion"/>
  </si>
  <si>
    <r>
      <t>a1</t>
    </r>
    <r>
      <rPr>
        <sz val="11"/>
        <color theme="1"/>
        <rFont val="宋体"/>
        <family val="3"/>
        <charset val="134"/>
      </rPr>
      <t>：标曲斜率（测定</t>
    </r>
    <r>
      <rPr>
        <sz val="11"/>
        <color theme="1"/>
        <rFont val="Times New Roman"/>
        <family val="1"/>
      </rPr>
      <t>T-GSH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</si>
  <si>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V1</t>
    </r>
    <r>
      <rPr>
        <sz val="11"/>
        <color theme="1"/>
        <rFont val="宋体"/>
        <family val="3"/>
        <charset val="134"/>
      </rPr>
      <t>：动物组织处理过程中加入试剂三的体积，建议</t>
    </r>
    <r>
      <rPr>
        <sz val="11"/>
        <color theme="1"/>
        <rFont val="Times New Roman"/>
        <family val="1"/>
      </rPr>
      <t>V1</t>
    </r>
    <r>
      <rPr>
        <sz val="11"/>
        <color theme="1"/>
        <rFont val="宋体"/>
        <family val="3"/>
        <charset val="134"/>
      </rPr>
      <t>取</t>
    </r>
    <r>
      <rPr>
        <sz val="11"/>
        <color theme="1"/>
        <rFont val="Times New Roman"/>
        <family val="1"/>
      </rPr>
      <t>0.45×10^-3 L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</si>
</sst>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Sheet1!$A$10:$A$17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</c:numCache>
            </c:numRef>
          </c:xVal>
          <c:yVal>
            <c:numRef>
              <c:f>Sheet1!$E$10:$E$17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40128"/>
        <c:axId val="225862784"/>
      </c:scatterChart>
      <c:valAx>
        <c:axId val="22584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5862784"/>
        <c:crosses val="autoZero"/>
        <c:crossBetween val="midCat"/>
      </c:valAx>
      <c:valAx>
        <c:axId val="2258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584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</a:rPr>
              <a:t>Standard Curve</a:t>
            </a:r>
            <a:endParaRPr lang="zh-CN" altLang="zh-C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6353893263342084E-2"/>
                  <c:y val="-0.7214432050160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Sheet1!$A$35:$A$42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</c:numCache>
            </c:numRef>
          </c:xVal>
          <c:yVal>
            <c:numRef>
              <c:f>Sheet1!$E$35:$E$42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900608"/>
        <c:axId val="264946432"/>
      </c:scatterChart>
      <c:valAx>
        <c:axId val="26490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946432"/>
        <c:crosses val="autoZero"/>
        <c:crossBetween val="midCat"/>
      </c:valAx>
      <c:valAx>
        <c:axId val="26494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90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6</xdr:row>
      <xdr:rowOff>42864</xdr:rowOff>
    </xdr:from>
    <xdr:to>
      <xdr:col>14</xdr:col>
      <xdr:colOff>171450</xdr:colOff>
      <xdr:row>20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247649</xdr:colOff>
      <xdr:row>30</xdr:row>
      <xdr:rowOff>152400</xdr:rowOff>
    </xdr:from>
    <xdr:to>
      <xdr:col>13</xdr:col>
      <xdr:colOff>676274</xdr:colOff>
      <xdr:row>46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topLeftCell="J7" workbookViewId="0">
      <selection activeCell="E59" sqref="E59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12" width="9" style="2"/>
    <col min="13" max="13" width="15.25" style="2" customWidth="1"/>
    <col min="14" max="14" width="9" style="2"/>
    <col min="15" max="15" width="11.875" style="2" customWidth="1"/>
    <col min="16" max="16" width="15.125" style="2" customWidth="1"/>
    <col min="17" max="17" width="10.25" style="2" customWidth="1"/>
    <col min="18" max="26" width="10.625" style="2" customWidth="1"/>
    <col min="27" max="27" width="11.625" style="2" customWidth="1"/>
    <col min="28" max="16384" width="9" style="2"/>
  </cols>
  <sheetData>
    <row r="1" spans="1:27" ht="15.75" x14ac:dyDescent="0.25">
      <c r="A1" s="40" t="s">
        <v>13</v>
      </c>
      <c r="B1" s="40"/>
      <c r="C1" s="40"/>
      <c r="D1" s="40"/>
      <c r="E1" s="40"/>
      <c r="F1" s="40"/>
      <c r="G1" s="40"/>
      <c r="H1" s="21"/>
      <c r="I1" s="20"/>
      <c r="J1" s="21"/>
      <c r="K1" s="19"/>
      <c r="L1" s="18"/>
      <c r="M1" s="3"/>
      <c r="N1" s="3"/>
      <c r="O1" s="3"/>
    </row>
    <row r="2" spans="1:27" ht="15.75" x14ac:dyDescent="0.25">
      <c r="A2" s="40"/>
      <c r="B2" s="40"/>
      <c r="C2" s="40"/>
      <c r="D2" s="40"/>
      <c r="E2" s="40"/>
      <c r="F2" s="40"/>
      <c r="G2" s="40"/>
      <c r="H2" s="21"/>
      <c r="I2" s="20"/>
      <c r="J2" s="21"/>
      <c r="K2" s="19"/>
      <c r="L2" s="18"/>
      <c r="M2" s="3"/>
      <c r="N2" s="3"/>
      <c r="O2" s="3"/>
      <c r="R2" s="47" t="s">
        <v>0</v>
      </c>
      <c r="S2" s="48"/>
      <c r="T2" s="48"/>
      <c r="U2" s="48"/>
      <c r="V2" s="48"/>
      <c r="W2" s="48"/>
      <c r="X2" s="48"/>
      <c r="Y2" s="48"/>
      <c r="Z2" s="48"/>
      <c r="AA2" s="48"/>
    </row>
    <row r="3" spans="1:27" ht="15.75" x14ac:dyDescent="0.25">
      <c r="A3" s="40"/>
      <c r="B3" s="40"/>
      <c r="C3" s="40"/>
      <c r="D3" s="40"/>
      <c r="E3" s="40"/>
      <c r="F3" s="40"/>
      <c r="G3" s="40"/>
      <c r="H3" s="21"/>
      <c r="I3" s="20"/>
      <c r="J3" s="21"/>
      <c r="K3" s="19"/>
      <c r="L3" s="18"/>
      <c r="M3" s="3"/>
      <c r="N3" s="3"/>
      <c r="O3" s="3"/>
      <c r="R3" s="28" t="s">
        <v>51</v>
      </c>
      <c r="S3" s="28"/>
      <c r="T3" s="28"/>
      <c r="U3" s="28"/>
      <c r="V3" s="28"/>
      <c r="W3" s="28"/>
      <c r="X3" s="28"/>
      <c r="Y3" s="28"/>
      <c r="Z3" s="28"/>
      <c r="AA3" s="28"/>
    </row>
    <row r="4" spans="1:27" ht="16.5" x14ac:dyDescent="0.25">
      <c r="R4" s="25" t="s">
        <v>31</v>
      </c>
      <c r="S4" s="26"/>
      <c r="T4" s="26"/>
      <c r="U4" s="26"/>
      <c r="V4" s="26"/>
      <c r="W4" s="26"/>
      <c r="X4" s="26"/>
      <c r="Y4" s="26"/>
      <c r="Z4" s="26"/>
      <c r="AA4" s="27"/>
    </row>
    <row r="5" spans="1:27" ht="16.5" x14ac:dyDescent="0.25">
      <c r="R5" s="25" t="s">
        <v>32</v>
      </c>
      <c r="S5" s="26"/>
      <c r="T5" s="26"/>
      <c r="U5" s="26"/>
      <c r="V5" s="26"/>
      <c r="W5" s="26"/>
      <c r="X5" s="26"/>
      <c r="Y5" s="26"/>
      <c r="Z5" s="26"/>
      <c r="AA5" s="27"/>
    </row>
    <row r="6" spans="1:27" x14ac:dyDescent="0.25">
      <c r="A6" s="2" t="s">
        <v>14</v>
      </c>
      <c r="R6" s="28" t="s">
        <v>52</v>
      </c>
      <c r="S6" s="28"/>
      <c r="T6" s="28"/>
      <c r="U6" s="28"/>
      <c r="V6" s="28"/>
      <c r="W6" s="28"/>
      <c r="X6" s="28"/>
      <c r="Y6" s="28"/>
      <c r="Z6" s="28"/>
      <c r="AA6" s="28"/>
    </row>
    <row r="7" spans="1:27" ht="15" customHeight="1" x14ac:dyDescent="0.25">
      <c r="A7" s="35" t="s">
        <v>1</v>
      </c>
      <c r="B7" s="35"/>
      <c r="C7" s="35"/>
      <c r="D7" s="35"/>
      <c r="E7" s="35"/>
      <c r="R7" s="25" t="s">
        <v>33</v>
      </c>
      <c r="S7" s="26"/>
      <c r="T7" s="26"/>
      <c r="U7" s="26"/>
      <c r="V7" s="26"/>
      <c r="W7" s="26"/>
      <c r="X7" s="26"/>
      <c r="Y7" s="26"/>
      <c r="Z7" s="26"/>
      <c r="AA7" s="27"/>
    </row>
    <row r="8" spans="1:27" ht="14.25" customHeight="1" x14ac:dyDescent="0.25">
      <c r="A8" s="36" t="s">
        <v>11</v>
      </c>
      <c r="B8" s="38" t="s">
        <v>2</v>
      </c>
      <c r="C8" s="38"/>
      <c r="D8" s="39" t="s">
        <v>3</v>
      </c>
      <c r="E8" s="39" t="s">
        <v>4</v>
      </c>
      <c r="R8" s="25" t="s">
        <v>34</v>
      </c>
      <c r="S8" s="26"/>
      <c r="T8" s="26"/>
      <c r="U8" s="26"/>
      <c r="V8" s="26"/>
      <c r="W8" s="26"/>
      <c r="X8" s="26"/>
      <c r="Y8" s="26"/>
      <c r="Z8" s="26"/>
      <c r="AA8" s="27"/>
    </row>
    <row r="9" spans="1:27" ht="15" customHeight="1" x14ac:dyDescent="0.25">
      <c r="A9" s="37"/>
      <c r="B9" s="37"/>
      <c r="C9" s="37"/>
      <c r="D9" s="37"/>
      <c r="E9" s="37"/>
      <c r="R9" s="28" t="s">
        <v>53</v>
      </c>
      <c r="S9" s="28"/>
      <c r="T9" s="28"/>
      <c r="U9" s="28"/>
      <c r="V9" s="28"/>
      <c r="W9" s="28"/>
      <c r="X9" s="28"/>
      <c r="Y9" s="28"/>
      <c r="Z9" s="28"/>
      <c r="AA9" s="28"/>
    </row>
    <row r="10" spans="1:27" ht="15" customHeight="1" x14ac:dyDescent="0.25">
      <c r="A10" s="4">
        <v>0</v>
      </c>
      <c r="B10" s="5"/>
      <c r="C10" s="5"/>
      <c r="D10" s="6" t="e">
        <f>AVERAGE(B10:C10)</f>
        <v>#DIV/0!</v>
      </c>
      <c r="E10" s="7" t="e">
        <f>D10-$D$10</f>
        <v>#DIV/0!</v>
      </c>
      <c r="R10" s="25" t="s">
        <v>35</v>
      </c>
      <c r="S10" s="26"/>
      <c r="T10" s="26"/>
      <c r="U10" s="26"/>
      <c r="V10" s="26"/>
      <c r="W10" s="26"/>
      <c r="X10" s="26"/>
      <c r="Y10" s="26"/>
      <c r="Z10" s="26"/>
      <c r="AA10" s="27"/>
    </row>
    <row r="11" spans="1:27" ht="15" customHeight="1" x14ac:dyDescent="0.25">
      <c r="A11" s="4">
        <v>0.5</v>
      </c>
      <c r="B11" s="5"/>
      <c r="C11" s="5"/>
      <c r="D11" s="6" t="e">
        <f t="shared" ref="D11:D17" si="0">AVERAGE(B11:C11)</f>
        <v>#DIV/0!</v>
      </c>
      <c r="E11" s="7" t="e">
        <f t="shared" ref="E11:E17" si="1">D11-$D$10</f>
        <v>#DIV/0!</v>
      </c>
      <c r="R11" s="25" t="s">
        <v>36</v>
      </c>
      <c r="S11" s="26"/>
      <c r="T11" s="26"/>
      <c r="U11" s="26"/>
      <c r="V11" s="26"/>
      <c r="W11" s="26"/>
      <c r="X11" s="26"/>
      <c r="Y11" s="26"/>
      <c r="Z11" s="26"/>
      <c r="AA11" s="27"/>
    </row>
    <row r="12" spans="1:27" ht="15" customHeight="1" x14ac:dyDescent="0.25">
      <c r="A12" s="4">
        <v>1</v>
      </c>
      <c r="B12" s="5"/>
      <c r="C12" s="5"/>
      <c r="D12" s="6" t="e">
        <f t="shared" si="0"/>
        <v>#DIV/0!</v>
      </c>
      <c r="E12" s="7" t="e">
        <f t="shared" si="1"/>
        <v>#DIV/0!</v>
      </c>
      <c r="R12" s="44" t="s">
        <v>37</v>
      </c>
      <c r="S12" s="45"/>
      <c r="T12" s="45"/>
      <c r="U12" s="45"/>
      <c r="V12" s="45"/>
      <c r="W12" s="45"/>
      <c r="X12" s="45"/>
      <c r="Y12" s="45"/>
      <c r="Z12" s="45"/>
      <c r="AA12" s="46"/>
    </row>
    <row r="13" spans="1:27" ht="15" customHeight="1" x14ac:dyDescent="0.25">
      <c r="A13" s="4">
        <v>2</v>
      </c>
      <c r="B13" s="5"/>
      <c r="C13" s="5"/>
      <c r="D13" s="6" t="e">
        <f t="shared" si="0"/>
        <v>#DIV/0!</v>
      </c>
      <c r="E13" s="7" t="e">
        <f t="shared" si="1"/>
        <v>#DIV/0!</v>
      </c>
      <c r="R13" s="41" t="s">
        <v>6</v>
      </c>
      <c r="S13" s="42"/>
      <c r="T13" s="42"/>
      <c r="U13" s="42"/>
      <c r="V13" s="42"/>
      <c r="W13" s="42"/>
      <c r="X13" s="42"/>
      <c r="Y13" s="42"/>
      <c r="Z13" s="42"/>
      <c r="AA13" s="43"/>
    </row>
    <row r="14" spans="1:27" ht="15" customHeight="1" x14ac:dyDescent="0.25">
      <c r="A14" s="4">
        <v>5</v>
      </c>
      <c r="B14" s="5"/>
      <c r="C14" s="5"/>
      <c r="D14" s="6" t="e">
        <f t="shared" si="0"/>
        <v>#DIV/0!</v>
      </c>
      <c r="E14" s="7" t="e">
        <f t="shared" si="1"/>
        <v>#DIV/0!</v>
      </c>
      <c r="R14" s="29" t="s">
        <v>38</v>
      </c>
      <c r="S14" s="30"/>
      <c r="T14" s="30"/>
      <c r="U14" s="30"/>
      <c r="V14" s="30"/>
      <c r="W14" s="30"/>
      <c r="X14" s="30"/>
      <c r="Y14" s="30"/>
      <c r="Z14" s="30"/>
      <c r="AA14" s="31"/>
    </row>
    <row r="15" spans="1:27" ht="15" customHeight="1" x14ac:dyDescent="0.25">
      <c r="A15" s="4">
        <v>8</v>
      </c>
      <c r="B15" s="5"/>
      <c r="C15" s="5"/>
      <c r="D15" s="6" t="e">
        <f t="shared" si="0"/>
        <v>#DIV/0!</v>
      </c>
      <c r="E15" s="7" t="e">
        <f t="shared" si="1"/>
        <v>#DIV/0!</v>
      </c>
      <c r="R15" s="29" t="s">
        <v>39</v>
      </c>
      <c r="S15" s="30"/>
      <c r="T15" s="30"/>
      <c r="U15" s="30"/>
      <c r="V15" s="30"/>
      <c r="W15" s="30"/>
      <c r="X15" s="30"/>
      <c r="Y15" s="30"/>
      <c r="Z15" s="30"/>
      <c r="AA15" s="31"/>
    </row>
    <row r="16" spans="1:27" ht="15" customHeight="1" x14ac:dyDescent="0.25">
      <c r="A16" s="4">
        <v>10</v>
      </c>
      <c r="B16" s="5"/>
      <c r="C16" s="5"/>
      <c r="D16" s="6" t="e">
        <f t="shared" si="0"/>
        <v>#DIV/0!</v>
      </c>
      <c r="E16" s="7" t="e">
        <f t="shared" si="1"/>
        <v>#DIV/0!</v>
      </c>
      <c r="R16" s="29" t="s">
        <v>40</v>
      </c>
      <c r="S16" s="30"/>
      <c r="T16" s="30"/>
      <c r="U16" s="30"/>
      <c r="V16" s="30"/>
      <c r="W16" s="30"/>
      <c r="X16" s="30"/>
      <c r="Y16" s="30"/>
      <c r="Z16" s="30"/>
      <c r="AA16" s="31"/>
    </row>
    <row r="17" spans="1:28" ht="15" customHeight="1" x14ac:dyDescent="0.25">
      <c r="A17" s="4">
        <v>15</v>
      </c>
      <c r="B17" s="5"/>
      <c r="C17" s="5"/>
      <c r="D17" s="6" t="e">
        <f t="shared" si="0"/>
        <v>#DIV/0!</v>
      </c>
      <c r="E17" s="7" t="e">
        <f t="shared" si="1"/>
        <v>#DIV/0!</v>
      </c>
      <c r="R17" s="29" t="s">
        <v>54</v>
      </c>
      <c r="S17" s="30"/>
      <c r="T17" s="30"/>
      <c r="U17" s="30"/>
      <c r="V17" s="30"/>
      <c r="W17" s="30"/>
      <c r="X17" s="30"/>
      <c r="Y17" s="30"/>
      <c r="Z17" s="30"/>
      <c r="AA17" s="31"/>
    </row>
    <row r="18" spans="1:28" ht="15" customHeight="1" x14ac:dyDescent="0.25">
      <c r="A18" s="32" t="s">
        <v>5</v>
      </c>
      <c r="B18" s="32"/>
      <c r="C18" s="32"/>
      <c r="D18" s="32"/>
      <c r="E18" s="32"/>
      <c r="R18" s="29" t="s">
        <v>41</v>
      </c>
      <c r="S18" s="30"/>
      <c r="T18" s="30"/>
      <c r="U18" s="30"/>
      <c r="V18" s="30"/>
      <c r="W18" s="30"/>
      <c r="X18" s="30"/>
      <c r="Y18" s="30"/>
      <c r="Z18" s="30"/>
      <c r="AA18" s="31"/>
    </row>
    <row r="19" spans="1:28" x14ac:dyDescent="0.25">
      <c r="A19" s="32"/>
      <c r="B19" s="32"/>
      <c r="C19" s="32"/>
      <c r="D19" s="32"/>
      <c r="E19" s="32"/>
      <c r="R19" s="29" t="s">
        <v>42</v>
      </c>
      <c r="S19" s="30"/>
      <c r="T19" s="30"/>
      <c r="U19" s="30"/>
      <c r="V19" s="30"/>
      <c r="W19" s="30"/>
      <c r="X19" s="30"/>
      <c r="Y19" s="30"/>
      <c r="Z19" s="30"/>
      <c r="AA19" s="31"/>
    </row>
    <row r="20" spans="1:28" x14ac:dyDescent="0.25">
      <c r="A20" s="32"/>
      <c r="B20" s="32"/>
      <c r="C20" s="32"/>
      <c r="D20" s="32"/>
      <c r="E20" s="32"/>
      <c r="R20" s="29" t="s">
        <v>43</v>
      </c>
      <c r="S20" s="30"/>
      <c r="T20" s="30"/>
      <c r="U20" s="30"/>
      <c r="V20" s="30"/>
      <c r="W20" s="30"/>
      <c r="X20" s="30"/>
      <c r="Y20" s="30"/>
      <c r="Z20" s="30"/>
      <c r="AA20" s="31"/>
    </row>
    <row r="21" spans="1:28" x14ac:dyDescent="0.25">
      <c r="A21" s="32"/>
      <c r="B21" s="32"/>
      <c r="C21" s="32"/>
      <c r="D21" s="32"/>
      <c r="E21" s="32"/>
      <c r="R21" s="29" t="s">
        <v>44</v>
      </c>
      <c r="S21" s="30"/>
      <c r="T21" s="30"/>
      <c r="U21" s="30"/>
      <c r="V21" s="30"/>
      <c r="W21" s="30"/>
      <c r="X21" s="30"/>
      <c r="Y21" s="30"/>
      <c r="Z21" s="30"/>
      <c r="AA21" s="31"/>
    </row>
    <row r="22" spans="1:28" x14ac:dyDescent="0.25">
      <c r="A22" s="8"/>
      <c r="B22" s="9" t="s">
        <v>24</v>
      </c>
      <c r="C22" s="10" t="e">
        <f>SLOPE(E10:E17,A10:A17)</f>
        <v>#DIV/0!</v>
      </c>
      <c r="D22" s="11" t="s">
        <v>25</v>
      </c>
      <c r="E22" s="12" t="e">
        <f>INTERCEPT(E10:E17,A10:A17)</f>
        <v>#DIV/0!</v>
      </c>
      <c r="R22" s="29" t="s">
        <v>45</v>
      </c>
      <c r="S22" s="30"/>
      <c r="T22" s="30"/>
      <c r="U22" s="30"/>
      <c r="V22" s="30"/>
      <c r="W22" s="30"/>
      <c r="X22" s="30"/>
      <c r="Y22" s="30"/>
      <c r="Z22" s="30"/>
      <c r="AA22" s="31"/>
      <c r="AB22" s="17"/>
    </row>
    <row r="23" spans="1:28" x14ac:dyDescent="0.25">
      <c r="R23" s="29" t="s">
        <v>46</v>
      </c>
      <c r="S23" s="30"/>
      <c r="T23" s="30"/>
      <c r="U23" s="30"/>
      <c r="V23" s="30"/>
      <c r="W23" s="30"/>
      <c r="X23" s="30"/>
      <c r="Y23" s="30"/>
      <c r="Z23" s="30"/>
      <c r="AA23" s="31"/>
      <c r="AB23" s="17"/>
    </row>
    <row r="24" spans="1:28" s="1" customFormat="1" ht="30.95" customHeight="1" x14ac:dyDescent="0.15">
      <c r="A24" s="22"/>
      <c r="B24" s="22"/>
      <c r="C24" s="33" t="s">
        <v>7</v>
      </c>
      <c r="D24" s="33"/>
      <c r="E24" s="33"/>
      <c r="F24" s="22" t="s">
        <v>8</v>
      </c>
      <c r="G24" s="22" t="s">
        <v>18</v>
      </c>
      <c r="H24" s="22" t="s">
        <v>19</v>
      </c>
      <c r="I24" s="22" t="s">
        <v>20</v>
      </c>
      <c r="J24" s="22" t="s">
        <v>21</v>
      </c>
      <c r="K24" s="22" t="s">
        <v>9</v>
      </c>
      <c r="L24" s="22" t="s">
        <v>22</v>
      </c>
      <c r="M24" s="34" t="s">
        <v>23</v>
      </c>
      <c r="N24" s="34"/>
      <c r="O24" s="16"/>
      <c r="P24" s="16"/>
      <c r="Q24" s="16"/>
      <c r="R24" s="29" t="s">
        <v>47</v>
      </c>
      <c r="S24" s="30"/>
      <c r="T24" s="30"/>
      <c r="U24" s="30"/>
      <c r="V24" s="30"/>
      <c r="W24" s="30"/>
      <c r="X24" s="30"/>
      <c r="Y24" s="30"/>
      <c r="Z24" s="30"/>
      <c r="AA24" s="31"/>
    </row>
    <row r="25" spans="1:28" s="1" customFormat="1" x14ac:dyDescent="0.15">
      <c r="A25" s="13" t="s">
        <v>12</v>
      </c>
      <c r="B25" s="13" t="s">
        <v>17</v>
      </c>
      <c r="C25" s="14"/>
      <c r="D25" s="14"/>
      <c r="E25" s="14"/>
      <c r="F25" s="15" t="e">
        <f>AVERAGE(C25:E25)</f>
        <v>#DIV/0!</v>
      </c>
      <c r="G25" s="23" t="e">
        <f>F25-$D$10</f>
        <v>#DIV/0!</v>
      </c>
      <c r="H25" s="15" t="s">
        <v>10</v>
      </c>
      <c r="I25" s="15" t="s">
        <v>10</v>
      </c>
      <c r="J25" s="15" t="s">
        <v>10</v>
      </c>
      <c r="K25" s="14"/>
      <c r="L25" s="15" t="s">
        <v>10</v>
      </c>
      <c r="M25" s="24" t="e">
        <f>(G25-$E$22)/$C$22*2*5*K25</f>
        <v>#DIV/0!</v>
      </c>
      <c r="N25" s="24"/>
      <c r="R25" s="29" t="s">
        <v>48</v>
      </c>
      <c r="S25" s="30"/>
      <c r="T25" s="30"/>
      <c r="U25" s="30"/>
      <c r="V25" s="30"/>
      <c r="W25" s="30"/>
      <c r="X25" s="30"/>
      <c r="Y25" s="30"/>
      <c r="Z25" s="30"/>
      <c r="AA25" s="31"/>
    </row>
    <row r="26" spans="1:28" x14ac:dyDescent="0.25">
      <c r="A26" s="13" t="s">
        <v>15</v>
      </c>
      <c r="B26" s="13" t="s">
        <v>17</v>
      </c>
      <c r="C26" s="14"/>
      <c r="D26" s="14"/>
      <c r="E26" s="14"/>
      <c r="F26" s="15" t="e">
        <f t="shared" ref="F26:F27" si="2">AVERAGE(C26:E26)</f>
        <v>#DIV/0!</v>
      </c>
      <c r="G26" s="23" t="e">
        <f t="shared" ref="G26:G27" si="3">F26-$D$10</f>
        <v>#DIV/0!</v>
      </c>
      <c r="H26" s="14"/>
      <c r="I26" s="14"/>
      <c r="J26" s="15" t="s">
        <v>10</v>
      </c>
      <c r="K26" s="14"/>
      <c r="L26" s="15" t="s">
        <v>10</v>
      </c>
      <c r="M26" s="24" t="e">
        <f>(G26-$E$22)/$C$22*2/(H26/I26)*K26</f>
        <v>#DIV/0!</v>
      </c>
      <c r="N26" s="24"/>
      <c r="R26" s="29" t="s">
        <v>55</v>
      </c>
      <c r="S26" s="30"/>
      <c r="T26" s="30"/>
      <c r="U26" s="30"/>
      <c r="V26" s="30"/>
      <c r="W26" s="30"/>
      <c r="X26" s="30"/>
      <c r="Y26" s="30"/>
      <c r="Z26" s="30"/>
      <c r="AA26" s="31"/>
    </row>
    <row r="27" spans="1:28" x14ac:dyDescent="0.25">
      <c r="A27" s="13" t="s">
        <v>16</v>
      </c>
      <c r="B27" s="13" t="s">
        <v>17</v>
      </c>
      <c r="C27" s="14"/>
      <c r="D27" s="14"/>
      <c r="E27" s="14"/>
      <c r="F27" s="15" t="e">
        <f t="shared" si="2"/>
        <v>#DIV/0!</v>
      </c>
      <c r="G27" s="23" t="e">
        <f t="shared" si="3"/>
        <v>#DIV/0!</v>
      </c>
      <c r="H27" s="15" t="s">
        <v>10</v>
      </c>
      <c r="I27" s="15" t="s">
        <v>10</v>
      </c>
      <c r="J27" s="14"/>
      <c r="K27" s="14"/>
      <c r="L27" s="14"/>
      <c r="M27" s="24" t="e">
        <f>(G27-$E$22)/$C$22*2/(L27/J27)*K27</f>
        <v>#DIV/0!</v>
      </c>
      <c r="N27" s="24"/>
      <c r="R27" s="29" t="s">
        <v>49</v>
      </c>
      <c r="S27" s="30"/>
      <c r="T27" s="30"/>
      <c r="U27" s="30"/>
      <c r="V27" s="30"/>
      <c r="W27" s="30"/>
      <c r="X27" s="30"/>
      <c r="Y27" s="30"/>
      <c r="Z27" s="30"/>
      <c r="AA27" s="31"/>
    </row>
    <row r="28" spans="1:28" x14ac:dyDescent="0.25">
      <c r="R28" s="29" t="s">
        <v>50</v>
      </c>
      <c r="S28" s="30"/>
      <c r="T28" s="30"/>
      <c r="U28" s="30"/>
      <c r="V28" s="30"/>
      <c r="W28" s="30"/>
      <c r="X28" s="30"/>
      <c r="Y28" s="30"/>
      <c r="Z28" s="30"/>
      <c r="AA28" s="31"/>
    </row>
    <row r="31" spans="1:28" x14ac:dyDescent="0.25">
      <c r="A31" s="2" t="s">
        <v>26</v>
      </c>
    </row>
    <row r="32" spans="1:28" x14ac:dyDescent="0.25">
      <c r="A32" s="35" t="s">
        <v>1</v>
      </c>
      <c r="B32" s="35"/>
      <c r="C32" s="35"/>
      <c r="D32" s="35"/>
      <c r="E32" s="35"/>
    </row>
    <row r="33" spans="1:5" x14ac:dyDescent="0.25">
      <c r="A33" s="36" t="s">
        <v>11</v>
      </c>
      <c r="B33" s="38" t="s">
        <v>2</v>
      </c>
      <c r="C33" s="38"/>
      <c r="D33" s="39" t="s">
        <v>3</v>
      </c>
      <c r="E33" s="39" t="s">
        <v>4</v>
      </c>
    </row>
    <row r="34" spans="1:5" x14ac:dyDescent="0.25">
      <c r="A34" s="37"/>
      <c r="B34" s="37"/>
      <c r="C34" s="37"/>
      <c r="D34" s="37"/>
      <c r="E34" s="37"/>
    </row>
    <row r="35" spans="1:5" x14ac:dyDescent="0.25">
      <c r="A35" s="4">
        <v>0</v>
      </c>
      <c r="B35" s="5"/>
      <c r="C35" s="5"/>
      <c r="D35" s="6" t="e">
        <f>AVERAGE(B35:C35)</f>
        <v>#DIV/0!</v>
      </c>
      <c r="E35" s="49" t="e">
        <f>D35-$D$35</f>
        <v>#DIV/0!</v>
      </c>
    </row>
    <row r="36" spans="1:5" x14ac:dyDescent="0.25">
      <c r="A36" s="4">
        <v>0.5</v>
      </c>
      <c r="B36" s="5"/>
      <c r="C36" s="5"/>
      <c r="D36" s="6" t="e">
        <f t="shared" ref="D36:D42" si="4">AVERAGE(B36:C36)</f>
        <v>#DIV/0!</v>
      </c>
      <c r="E36" s="49" t="e">
        <f t="shared" ref="E36:E42" si="5">D36-$D$35</f>
        <v>#DIV/0!</v>
      </c>
    </row>
    <row r="37" spans="1:5" x14ac:dyDescent="0.25">
      <c r="A37" s="4">
        <v>1</v>
      </c>
      <c r="B37" s="5"/>
      <c r="C37" s="5"/>
      <c r="D37" s="6" t="e">
        <f t="shared" si="4"/>
        <v>#DIV/0!</v>
      </c>
      <c r="E37" s="49" t="e">
        <f t="shared" si="5"/>
        <v>#DIV/0!</v>
      </c>
    </row>
    <row r="38" spans="1:5" x14ac:dyDescent="0.25">
      <c r="A38" s="4">
        <v>2</v>
      </c>
      <c r="B38" s="5"/>
      <c r="C38" s="5"/>
      <c r="D38" s="6" t="e">
        <f t="shared" si="4"/>
        <v>#DIV/0!</v>
      </c>
      <c r="E38" s="49" t="e">
        <f t="shared" si="5"/>
        <v>#DIV/0!</v>
      </c>
    </row>
    <row r="39" spans="1:5" x14ac:dyDescent="0.25">
      <c r="A39" s="4">
        <v>5</v>
      </c>
      <c r="B39" s="5"/>
      <c r="C39" s="5"/>
      <c r="D39" s="6" t="e">
        <f t="shared" si="4"/>
        <v>#DIV/0!</v>
      </c>
      <c r="E39" s="49" t="e">
        <f t="shared" si="5"/>
        <v>#DIV/0!</v>
      </c>
    </row>
    <row r="40" spans="1:5" x14ac:dyDescent="0.25">
      <c r="A40" s="4">
        <v>8</v>
      </c>
      <c r="B40" s="5"/>
      <c r="C40" s="5"/>
      <c r="D40" s="6" t="e">
        <f t="shared" si="4"/>
        <v>#DIV/0!</v>
      </c>
      <c r="E40" s="49" t="e">
        <f t="shared" si="5"/>
        <v>#DIV/0!</v>
      </c>
    </row>
    <row r="41" spans="1:5" x14ac:dyDescent="0.25">
      <c r="A41" s="4">
        <v>10</v>
      </c>
      <c r="B41" s="5"/>
      <c r="C41" s="5"/>
      <c r="D41" s="6" t="e">
        <f t="shared" si="4"/>
        <v>#DIV/0!</v>
      </c>
      <c r="E41" s="49" t="e">
        <f t="shared" si="5"/>
        <v>#DIV/0!</v>
      </c>
    </row>
    <row r="42" spans="1:5" x14ac:dyDescent="0.25">
      <c r="A42" s="4">
        <v>15</v>
      </c>
      <c r="B42" s="5"/>
      <c r="C42" s="5"/>
      <c r="D42" s="6" t="e">
        <f t="shared" si="4"/>
        <v>#DIV/0!</v>
      </c>
      <c r="E42" s="49" t="e">
        <f t="shared" si="5"/>
        <v>#DIV/0!</v>
      </c>
    </row>
    <row r="43" spans="1:5" x14ac:dyDescent="0.25">
      <c r="A43" s="32" t="s">
        <v>5</v>
      </c>
      <c r="B43" s="32"/>
      <c r="C43" s="32"/>
      <c r="D43" s="32"/>
      <c r="E43" s="32"/>
    </row>
    <row r="44" spans="1:5" x14ac:dyDescent="0.25">
      <c r="A44" s="32"/>
      <c r="B44" s="32"/>
      <c r="C44" s="32"/>
      <c r="D44" s="32"/>
      <c r="E44" s="32"/>
    </row>
    <row r="45" spans="1:5" x14ac:dyDescent="0.25">
      <c r="A45" s="32"/>
      <c r="B45" s="32"/>
      <c r="C45" s="32"/>
      <c r="D45" s="32"/>
      <c r="E45" s="32"/>
    </row>
    <row r="46" spans="1:5" x14ac:dyDescent="0.25">
      <c r="A46" s="32"/>
      <c r="B46" s="32"/>
      <c r="C46" s="32"/>
      <c r="D46" s="32"/>
      <c r="E46" s="32"/>
    </row>
    <row r="47" spans="1:5" x14ac:dyDescent="0.25">
      <c r="A47" s="8"/>
      <c r="B47" s="9" t="s">
        <v>27</v>
      </c>
      <c r="C47" s="10" t="e">
        <f>SLOPE(E35:E42,A35:A42)</f>
        <v>#DIV/0!</v>
      </c>
      <c r="D47" s="11" t="s">
        <v>28</v>
      </c>
      <c r="E47" s="12" t="e">
        <f>INTERCEPT(E35:E42,A35:A42)</f>
        <v>#DIV/0!</v>
      </c>
    </row>
    <row r="50" spans="1:14" ht="32.25" customHeight="1" x14ac:dyDescent="0.25">
      <c r="A50" s="22"/>
      <c r="B50" s="22"/>
      <c r="C50" s="33" t="s">
        <v>7</v>
      </c>
      <c r="D50" s="33"/>
      <c r="E50" s="33"/>
      <c r="F50" s="22" t="s">
        <v>8</v>
      </c>
      <c r="G50" s="22" t="s">
        <v>30</v>
      </c>
      <c r="H50" s="22" t="s">
        <v>19</v>
      </c>
      <c r="I50" s="22" t="s">
        <v>20</v>
      </c>
      <c r="J50" s="22" t="s">
        <v>21</v>
      </c>
      <c r="K50" s="22" t="s">
        <v>9</v>
      </c>
      <c r="L50" s="22" t="s">
        <v>22</v>
      </c>
      <c r="M50" s="34" t="s">
        <v>29</v>
      </c>
      <c r="N50" s="34"/>
    </row>
    <row r="51" spans="1:14" x14ac:dyDescent="0.25">
      <c r="A51" s="13" t="s">
        <v>12</v>
      </c>
      <c r="B51" s="13" t="s">
        <v>17</v>
      </c>
      <c r="C51" s="14"/>
      <c r="D51" s="14"/>
      <c r="E51" s="14"/>
      <c r="F51" s="15" t="e">
        <f>AVERAGE(C51:E51)</f>
        <v>#DIV/0!</v>
      </c>
      <c r="G51" s="23" t="e">
        <f>F51-$D$35</f>
        <v>#DIV/0!</v>
      </c>
      <c r="H51" s="15" t="s">
        <v>10</v>
      </c>
      <c r="I51" s="15" t="s">
        <v>10</v>
      </c>
      <c r="J51" s="15" t="s">
        <v>10</v>
      </c>
      <c r="K51" s="14"/>
      <c r="L51" s="15" t="s">
        <v>10</v>
      </c>
      <c r="M51" s="24" t="e">
        <f>(G51-$E$47)/$C$47*5*K51</f>
        <v>#DIV/0!</v>
      </c>
      <c r="N51" s="24"/>
    </row>
    <row r="52" spans="1:14" x14ac:dyDescent="0.25">
      <c r="A52" s="13" t="s">
        <v>15</v>
      </c>
      <c r="B52" s="13" t="s">
        <v>17</v>
      </c>
      <c r="C52" s="14"/>
      <c r="D52" s="14"/>
      <c r="E52" s="14"/>
      <c r="F52" s="15" t="e">
        <f t="shared" ref="F52:F53" si="6">AVERAGE(C52:E52)</f>
        <v>#DIV/0!</v>
      </c>
      <c r="G52" s="23" t="e">
        <f t="shared" ref="G52:G53" si="7">F52-$D$35</f>
        <v>#DIV/0!</v>
      </c>
      <c r="H52" s="14"/>
      <c r="I52" s="14"/>
      <c r="J52" s="15" t="s">
        <v>10</v>
      </c>
      <c r="K52" s="14"/>
      <c r="L52" s="15" t="s">
        <v>10</v>
      </c>
      <c r="M52" s="24" t="e">
        <f>(G52-$E$47)/$C$47/(H52/I52)*K52</f>
        <v>#DIV/0!</v>
      </c>
      <c r="N52" s="24"/>
    </row>
    <row r="53" spans="1:14" x14ac:dyDescent="0.25">
      <c r="A53" s="13" t="s">
        <v>16</v>
      </c>
      <c r="B53" s="13" t="s">
        <v>17</v>
      </c>
      <c r="C53" s="14"/>
      <c r="D53" s="14"/>
      <c r="E53" s="14"/>
      <c r="F53" s="15" t="e">
        <f t="shared" si="6"/>
        <v>#DIV/0!</v>
      </c>
      <c r="G53" s="23" t="e">
        <f t="shared" si="7"/>
        <v>#DIV/0!</v>
      </c>
      <c r="H53" s="15" t="s">
        <v>10</v>
      </c>
      <c r="I53" s="15" t="s">
        <v>10</v>
      </c>
      <c r="J53" s="14"/>
      <c r="K53" s="14"/>
      <c r="L53" s="14"/>
      <c r="M53" s="24" t="e">
        <f>(G53-$E$47)/$C$47/(L53/J53)*K53</f>
        <v>#DIV/0!</v>
      </c>
      <c r="N53" s="24"/>
    </row>
  </sheetData>
  <mergeCells count="50">
    <mergeCell ref="R2:AA2"/>
    <mergeCell ref="R3:AA3"/>
    <mergeCell ref="A7:E7"/>
    <mergeCell ref="R7:AA7"/>
    <mergeCell ref="R8:AA8"/>
    <mergeCell ref="R9:AA9"/>
    <mergeCell ref="R10:AA10"/>
    <mergeCell ref="R11:AA11"/>
    <mergeCell ref="R12:AA12"/>
    <mergeCell ref="R15:AA15"/>
    <mergeCell ref="C24:E24"/>
    <mergeCell ref="A18:E21"/>
    <mergeCell ref="R16:AA16"/>
    <mergeCell ref="R17:AA17"/>
    <mergeCell ref="R18:AA18"/>
    <mergeCell ref="R19:AA19"/>
    <mergeCell ref="R20:AA20"/>
    <mergeCell ref="R21:AA21"/>
    <mergeCell ref="M24:N24"/>
    <mergeCell ref="B8:C9"/>
    <mergeCell ref="A1:G3"/>
    <mergeCell ref="A8:A9"/>
    <mergeCell ref="D8:D9"/>
    <mergeCell ref="E8:E9"/>
    <mergeCell ref="A32:E32"/>
    <mergeCell ref="A33:A34"/>
    <mergeCell ref="B33:C34"/>
    <mergeCell ref="D33:D34"/>
    <mergeCell ref="E33:E34"/>
    <mergeCell ref="A43:E46"/>
    <mergeCell ref="C50:E50"/>
    <mergeCell ref="M50:N50"/>
    <mergeCell ref="M51:N51"/>
    <mergeCell ref="M52:N52"/>
    <mergeCell ref="M53:N53"/>
    <mergeCell ref="R4:AA4"/>
    <mergeCell ref="R5:AA5"/>
    <mergeCell ref="R6:AA6"/>
    <mergeCell ref="R22:AA22"/>
    <mergeCell ref="R23:AA23"/>
    <mergeCell ref="R24:AA24"/>
    <mergeCell ref="R25:AA25"/>
    <mergeCell ref="R26:AA26"/>
    <mergeCell ref="R27:AA27"/>
    <mergeCell ref="R28:AA28"/>
    <mergeCell ref="M25:N25"/>
    <mergeCell ref="M26:N26"/>
    <mergeCell ref="M27:N27"/>
    <mergeCell ref="R13:AA13"/>
    <mergeCell ref="R14:AA1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李文静</cp:lastModifiedBy>
  <dcterms:created xsi:type="dcterms:W3CDTF">2006-09-16T00:00:00Z</dcterms:created>
  <dcterms:modified xsi:type="dcterms:W3CDTF">2024-08-19T06:12:28Z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