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G25" i="1"/>
  <c r="G24" i="1"/>
  <c r="F25" i="1" l="1"/>
  <c r="F24" i="1" l="1"/>
  <c r="D15" i="1" l="1"/>
  <c r="D14" i="1"/>
  <c r="D13" i="1"/>
  <c r="D12" i="1"/>
  <c r="D11" i="1"/>
  <c r="D10" i="1"/>
  <c r="D9" i="1"/>
  <c r="D8" i="1"/>
  <c r="E8" i="1" l="1"/>
  <c r="C20" i="1" s="1"/>
  <c r="E10" i="1"/>
  <c r="E12" i="1"/>
  <c r="E14" i="1"/>
  <c r="E9" i="1"/>
  <c r="E11" i="1"/>
  <c r="E13" i="1"/>
  <c r="E15" i="1"/>
  <c r="E20" i="1"/>
</calcChain>
</file>

<file path=xl/sharedStrings.xml><?xml version="1.0" encoding="utf-8"?>
<sst xmlns="http://schemas.openxmlformats.org/spreadsheetml/2006/main" count="34" uniqueCount="33">
  <si>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</si>
  <si>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</si>
  <si>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</si>
  <si>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</si>
  <si>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</si>
  <si>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</si>
  <si>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测定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</si>
  <si>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</si>
  <si>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</si>
  <si>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</si>
  <si>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t>a:</t>
    <phoneticPr fontId="5" type="noConversion"/>
  </si>
  <si>
    <t>b:</t>
    <phoneticPr fontId="5" type="noConversion"/>
  </si>
  <si>
    <t>Cpr</t>
    <phoneticPr fontId="5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</si>
  <si>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</si>
  <si>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</si>
  <si>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</si>
  <si>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</si>
  <si>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(mmol/L)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</si>
  <si>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</si>
  <si>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t>ΔA450</t>
    <phoneticPr fontId="5" type="noConversion"/>
  </si>
  <si>
    <t>E-BC-K279-M</t>
    <phoneticPr fontId="5" type="noConversion"/>
  </si>
  <si>
    <r>
      <rPr>
        <sz val="11"/>
        <color theme="1"/>
        <rFont val="宋体"/>
        <family val="3"/>
        <charset val="134"/>
      </rPr>
      <t>钾离子含量（</t>
    </r>
    <r>
      <rPr>
        <sz val="11"/>
        <color theme="1"/>
        <rFont val="Times New Roman"/>
        <family val="1"/>
      </rPr>
      <t>mmol/L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= (ΔA450 - b) ÷ a × 10* × f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</si>
  <si>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</si>
  <si>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</si>
  <si>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rPr>
        <b/>
        <sz val="11"/>
        <color theme="1"/>
        <rFont val="宋体"/>
        <family val="3"/>
        <charset val="134"/>
      </rPr>
      <t>组织匀浆、细胞中钾离子浓度计算公式：</t>
    </r>
    <phoneticPr fontId="5" type="noConversion"/>
  </si>
  <si>
    <r>
      <rPr>
        <b/>
        <sz val="11"/>
        <color theme="1"/>
        <rFont val="宋体"/>
        <family val="3"/>
        <charset val="134"/>
      </rPr>
      <t>血清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浆</t>
    </r>
    <r>
      <rPr>
        <b/>
        <sz val="11"/>
        <color theme="1"/>
        <rFont val="Times New Roman"/>
        <family val="1"/>
      </rPr>
      <t>)</t>
    </r>
    <r>
      <rPr>
        <b/>
        <sz val="11"/>
        <color theme="1"/>
        <rFont val="宋体"/>
        <family val="3"/>
        <charset val="134"/>
      </rPr>
      <t>、细胞上清、乳汁中钾离子浓度计算公式：</t>
    </r>
    <phoneticPr fontId="5" type="noConversion"/>
  </si>
  <si>
    <r>
      <t>ΔA450</t>
    </r>
    <r>
      <rPr>
        <sz val="11"/>
        <color theme="1"/>
        <rFont val="宋体"/>
        <family val="3"/>
        <charset val="134"/>
      </rPr>
      <t>：样本上清液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</si>
  <si>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t>*</t>
    </r>
    <r>
      <rPr>
        <sz val="11"/>
        <color theme="1"/>
        <rFont val="宋体"/>
        <family val="3"/>
        <charset val="134"/>
      </rPr>
      <t>：上清液制备过程中样本稀释的倍数（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倍）</t>
    </r>
    <phoneticPr fontId="5" type="noConversion"/>
  </si>
  <si>
    <t>液体</t>
    <phoneticPr fontId="5" type="noConversion"/>
  </si>
  <si>
    <t>组织</t>
    <phoneticPr fontId="5" type="noConversion"/>
  </si>
  <si>
    <r>
      <rPr>
        <sz val="11"/>
        <color theme="1"/>
        <rFont val="宋体"/>
        <family val="3"/>
        <charset val="134"/>
      </rPr>
      <t>钾离子含量（</t>
    </r>
    <r>
      <rPr>
        <sz val="11"/>
        <color theme="1"/>
        <rFont val="Times New Roman"/>
        <family val="1"/>
      </rPr>
      <t>mmol/gprot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= (ΔA450 - b) ÷ a × 10* × f ÷ Cpr</t>
    </r>
    <phoneticPr fontId="5" type="noConversion"/>
  </si>
  <si>
    <r>
      <rPr>
        <sz val="11"/>
        <color theme="1"/>
        <rFont val="宋体"/>
        <family val="3"/>
        <charset val="134"/>
      </rPr>
      <t>钾离子含量（</t>
    </r>
    <r>
      <rPr>
        <sz val="11"/>
        <color theme="1"/>
        <rFont val="Times New Roman"/>
        <family val="1"/>
      </rPr>
      <t>mmol/L or mmol/gprot</t>
    </r>
    <r>
      <rPr>
        <sz val="11"/>
        <color theme="1"/>
        <rFont val="宋体"/>
        <family val="3"/>
        <charset val="134"/>
      </rPr>
      <t>）</t>
    </r>
    <phoneticPr fontId="5" type="noConversion"/>
  </si>
  <si>
    <t>/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</si>
</sst>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0.8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94344"/>
        <c:axId val="1035195520"/>
      </c:scatterChart>
      <c:valAx>
        <c:axId val="1035194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35195520"/>
        <c:crosses val="autoZero"/>
        <c:crossBetween val="midCat"/>
      </c:valAx>
      <c:valAx>
        <c:axId val="10351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35194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M29" sqref="M29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2" ht="15.7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O2" s="25" t="s">
        <v>0</v>
      </c>
      <c r="P2" s="26"/>
      <c r="Q2" s="26"/>
      <c r="R2" s="26"/>
      <c r="S2" s="26"/>
      <c r="T2" s="26"/>
      <c r="U2" s="26"/>
      <c r="V2" s="26"/>
    </row>
    <row r="3" spans="1:22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27" t="s">
        <v>25</v>
      </c>
      <c r="P3" s="27"/>
      <c r="Q3" s="27"/>
      <c r="R3" s="27"/>
      <c r="S3" s="27"/>
      <c r="T3" s="27"/>
      <c r="U3" s="27"/>
      <c r="V3" s="27"/>
    </row>
    <row r="4" spans="1:22" x14ac:dyDescent="0.25">
      <c r="O4" s="29" t="s">
        <v>21</v>
      </c>
      <c r="P4" s="30"/>
      <c r="Q4" s="30"/>
      <c r="R4" s="30"/>
      <c r="S4" s="30"/>
      <c r="T4" s="30"/>
      <c r="U4" s="30"/>
      <c r="V4" s="31"/>
    </row>
    <row r="5" spans="1:22" ht="15" customHeight="1" x14ac:dyDescent="0.25">
      <c r="A5" s="28" t="s">
        <v>1</v>
      </c>
      <c r="B5" s="28"/>
      <c r="C5" s="28"/>
      <c r="D5" s="28"/>
      <c r="E5" s="28"/>
      <c r="O5" s="27" t="s">
        <v>24</v>
      </c>
      <c r="P5" s="27"/>
      <c r="Q5" s="27"/>
      <c r="R5" s="27"/>
      <c r="S5" s="27"/>
      <c r="T5" s="27"/>
      <c r="U5" s="27"/>
      <c r="V5" s="27"/>
    </row>
    <row r="6" spans="1:22" ht="14.25" customHeight="1" x14ac:dyDescent="0.25">
      <c r="A6" s="33" t="s">
        <v>17</v>
      </c>
      <c r="B6" s="36" t="s">
        <v>2</v>
      </c>
      <c r="C6" s="36"/>
      <c r="D6" s="35" t="s">
        <v>3</v>
      </c>
      <c r="E6" s="35" t="s">
        <v>4</v>
      </c>
      <c r="O6" s="29" t="s">
        <v>30</v>
      </c>
      <c r="P6" s="30"/>
      <c r="Q6" s="30"/>
      <c r="R6" s="30"/>
      <c r="S6" s="30"/>
      <c r="T6" s="30"/>
      <c r="U6" s="30"/>
      <c r="V6" s="31"/>
    </row>
    <row r="7" spans="1:22" ht="15" customHeight="1" x14ac:dyDescent="0.25">
      <c r="A7" s="34"/>
      <c r="B7" s="34"/>
      <c r="C7" s="34"/>
      <c r="D7" s="34"/>
      <c r="E7" s="34"/>
      <c r="O7" s="19" t="s">
        <v>13</v>
      </c>
      <c r="P7" s="20"/>
      <c r="Q7" s="20"/>
      <c r="R7" s="20"/>
      <c r="S7" s="20"/>
      <c r="T7" s="20"/>
      <c r="U7" s="20"/>
      <c r="V7" s="21"/>
    </row>
    <row r="8" spans="1:22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19" t="s">
        <v>18</v>
      </c>
      <c r="P8" s="20"/>
      <c r="Q8" s="20"/>
      <c r="R8" s="20"/>
      <c r="S8" s="20"/>
      <c r="T8" s="20"/>
      <c r="U8" s="20"/>
      <c r="V8" s="21"/>
    </row>
    <row r="9" spans="1:22" ht="15" customHeight="1" x14ac:dyDescent="0.25">
      <c r="A9" s="3">
        <v>0.1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19" t="s">
        <v>14</v>
      </c>
      <c r="P9" s="20"/>
      <c r="Q9" s="20"/>
      <c r="R9" s="20"/>
      <c r="S9" s="20"/>
      <c r="T9" s="20"/>
      <c r="U9" s="20"/>
      <c r="V9" s="21"/>
    </row>
    <row r="10" spans="1:22" ht="15" customHeight="1" x14ac:dyDescent="0.25">
      <c r="A10" s="3">
        <v>0.2</v>
      </c>
      <c r="B10" s="4"/>
      <c r="C10" s="4"/>
      <c r="D10" s="5" t="e">
        <f t="shared" si="0"/>
        <v>#DIV/0!</v>
      </c>
      <c r="E10" s="6" t="e">
        <f t="shared" si="1"/>
        <v>#DIV/0!</v>
      </c>
      <c r="O10" s="19" t="s">
        <v>15</v>
      </c>
      <c r="P10" s="20"/>
      <c r="Q10" s="20"/>
      <c r="R10" s="20"/>
      <c r="S10" s="20"/>
      <c r="T10" s="20"/>
      <c r="U10" s="20"/>
      <c r="V10" s="21"/>
    </row>
    <row r="11" spans="1:22" ht="15" customHeight="1" x14ac:dyDescent="0.25">
      <c r="A11" s="3">
        <v>0.3</v>
      </c>
      <c r="B11" s="4"/>
      <c r="C11" s="4"/>
      <c r="D11" s="5" t="e">
        <f t="shared" si="0"/>
        <v>#DIV/0!</v>
      </c>
      <c r="E11" s="6" t="e">
        <f t="shared" si="1"/>
        <v>#DIV/0!</v>
      </c>
      <c r="O11" s="19" t="s">
        <v>16</v>
      </c>
      <c r="P11" s="20"/>
      <c r="Q11" s="20"/>
      <c r="R11" s="20"/>
      <c r="S11" s="20"/>
      <c r="T11" s="20"/>
      <c r="U11" s="20"/>
      <c r="V11" s="21"/>
    </row>
    <row r="12" spans="1:22" ht="15" customHeight="1" x14ac:dyDescent="0.25">
      <c r="A12" s="3">
        <v>0.4</v>
      </c>
      <c r="B12" s="4"/>
      <c r="C12" s="4"/>
      <c r="D12" s="5" t="e">
        <f t="shared" si="0"/>
        <v>#DIV/0!</v>
      </c>
      <c r="E12" s="6" t="e">
        <f t="shared" si="1"/>
        <v>#DIV/0!</v>
      </c>
      <c r="O12" s="19" t="s">
        <v>26</v>
      </c>
      <c r="P12" s="20"/>
      <c r="Q12" s="20"/>
      <c r="R12" s="20"/>
      <c r="S12" s="20"/>
      <c r="T12" s="20"/>
      <c r="U12" s="20"/>
      <c r="V12" s="21"/>
    </row>
    <row r="13" spans="1:22" ht="15" customHeight="1" x14ac:dyDescent="0.25">
      <c r="A13" s="3">
        <v>0.5</v>
      </c>
      <c r="B13" s="4"/>
      <c r="C13" s="4"/>
      <c r="D13" s="5" t="e">
        <f t="shared" si="0"/>
        <v>#DIV/0!</v>
      </c>
      <c r="E13" s="6" t="e">
        <f t="shared" si="1"/>
        <v>#DIV/0!</v>
      </c>
      <c r="O13" s="19" t="s">
        <v>27</v>
      </c>
      <c r="P13" s="20"/>
      <c r="Q13" s="20"/>
      <c r="R13" s="20"/>
      <c r="S13" s="20"/>
      <c r="T13" s="20"/>
      <c r="U13" s="20"/>
      <c r="V13" s="21"/>
    </row>
    <row r="14" spans="1:22" ht="15" customHeight="1" x14ac:dyDescent="0.25">
      <c r="A14" s="3">
        <v>0.6</v>
      </c>
      <c r="B14" s="4"/>
      <c r="C14" s="4"/>
      <c r="D14" s="5" t="e">
        <f t="shared" si="0"/>
        <v>#DIV/0!</v>
      </c>
      <c r="E14" s="6" t="e">
        <f t="shared" si="1"/>
        <v>#DIV/0!</v>
      </c>
      <c r="O14" s="19" t="s">
        <v>22</v>
      </c>
      <c r="P14" s="20"/>
      <c r="Q14" s="20"/>
      <c r="R14" s="20"/>
      <c r="S14" s="20"/>
      <c r="T14" s="20"/>
      <c r="U14" s="20"/>
      <c r="V14" s="21"/>
    </row>
    <row r="15" spans="1:22" ht="15" customHeight="1" x14ac:dyDescent="0.25">
      <c r="A15" s="3">
        <v>0.8</v>
      </c>
      <c r="B15" s="4"/>
      <c r="C15" s="4"/>
      <c r="D15" s="5" t="e">
        <f t="shared" si="0"/>
        <v>#DIV/0!</v>
      </c>
      <c r="E15" s="6" t="e">
        <f t="shared" si="1"/>
        <v>#DIV/0!</v>
      </c>
      <c r="O15" s="19" t="s">
        <v>23</v>
      </c>
      <c r="P15" s="20"/>
      <c r="Q15" s="20"/>
      <c r="R15" s="20"/>
      <c r="S15" s="20"/>
      <c r="T15" s="20"/>
      <c r="U15" s="20"/>
      <c r="V15" s="21"/>
    </row>
    <row r="16" spans="1:22" ht="15" customHeight="1" x14ac:dyDescent="0.25">
      <c r="A16" s="22" t="s">
        <v>5</v>
      </c>
      <c r="B16" s="22"/>
      <c r="C16" s="22"/>
      <c r="D16" s="22"/>
      <c r="E16" s="22"/>
    </row>
    <row r="17" spans="1:23" x14ac:dyDescent="0.25">
      <c r="A17" s="22"/>
      <c r="B17" s="22"/>
      <c r="C17" s="22"/>
      <c r="D17" s="22"/>
      <c r="E17" s="22"/>
      <c r="O17" s="1"/>
      <c r="P17" s="1"/>
      <c r="Q17" s="1"/>
      <c r="R17" s="1"/>
      <c r="S17" s="1"/>
      <c r="T17" s="1"/>
      <c r="U17" s="1"/>
      <c r="V17" s="1"/>
    </row>
    <row r="18" spans="1:23" x14ac:dyDescent="0.25">
      <c r="A18" s="22"/>
      <c r="B18" s="22"/>
      <c r="C18" s="22"/>
      <c r="D18" s="22"/>
      <c r="E18" s="22"/>
      <c r="O18" s="1"/>
      <c r="P18" s="1"/>
      <c r="Q18" s="1"/>
      <c r="R18" s="1"/>
      <c r="S18" s="1"/>
      <c r="T18" s="1"/>
      <c r="U18" s="1"/>
      <c r="V18" s="1"/>
    </row>
    <row r="19" spans="1:23" x14ac:dyDescent="0.25">
      <c r="A19" s="22"/>
      <c r="B19" s="22"/>
      <c r="C19" s="22"/>
      <c r="D19" s="22"/>
      <c r="E19" s="22"/>
    </row>
    <row r="20" spans="1:23" x14ac:dyDescent="0.25">
      <c r="A20" s="7"/>
      <c r="B20" s="8" t="s">
        <v>10</v>
      </c>
      <c r="C20" s="9" t="e">
        <f>SLOPE(E8:E15,A8:A15)</f>
        <v>#DIV/0!</v>
      </c>
      <c r="D20" s="10" t="s">
        <v>11</v>
      </c>
      <c r="E20" s="11" t="e">
        <f>INTERCEPT(E8:E15,A8:A15)</f>
        <v>#DIV/0!</v>
      </c>
      <c r="W20" s="16"/>
    </row>
    <row r="21" spans="1:23" x14ac:dyDescent="0.25">
      <c r="O21" s="1"/>
      <c r="P21" s="1"/>
      <c r="Q21" s="1"/>
      <c r="R21" s="1"/>
      <c r="S21" s="1"/>
      <c r="T21" s="1"/>
      <c r="U21" s="1"/>
      <c r="V21" s="1"/>
      <c r="W21" s="16"/>
    </row>
    <row r="22" spans="1:23" x14ac:dyDescent="0.25">
      <c r="O22" s="1"/>
      <c r="P22" s="1"/>
      <c r="Q22" s="1"/>
      <c r="R22" s="1"/>
      <c r="S22" s="1"/>
      <c r="T22" s="1"/>
      <c r="U22" s="1"/>
      <c r="V22" s="1"/>
    </row>
    <row r="23" spans="1:23" s="1" customFormat="1" ht="29.25" customHeight="1" x14ac:dyDescent="0.25">
      <c r="A23" s="17"/>
      <c r="B23" s="17"/>
      <c r="C23" s="23" t="s">
        <v>7</v>
      </c>
      <c r="D23" s="23"/>
      <c r="E23" s="23"/>
      <c r="F23" s="18" t="s">
        <v>8</v>
      </c>
      <c r="G23" s="18" t="s">
        <v>19</v>
      </c>
      <c r="H23" s="18" t="s">
        <v>9</v>
      </c>
      <c r="I23" s="18" t="s">
        <v>12</v>
      </c>
      <c r="J23" s="24" t="s">
        <v>31</v>
      </c>
      <c r="K23" s="24"/>
      <c r="L23" s="2"/>
      <c r="M23" s="15"/>
      <c r="N23" s="2"/>
      <c r="O23" s="2"/>
      <c r="P23" s="2"/>
      <c r="Q23" s="2"/>
      <c r="R23" s="2"/>
      <c r="S23" s="2"/>
      <c r="T23" s="2"/>
      <c r="U23" s="2"/>
    </row>
    <row r="24" spans="1:23" s="1" customFormat="1" x14ac:dyDescent="0.25">
      <c r="A24" s="42" t="s">
        <v>28</v>
      </c>
      <c r="B24" s="12" t="s">
        <v>6</v>
      </c>
      <c r="C24" s="13"/>
      <c r="D24" s="13"/>
      <c r="E24" s="13"/>
      <c r="F24" s="14" t="e">
        <f>AVERAGE(C24:E24)</f>
        <v>#DIV/0!</v>
      </c>
      <c r="G24" s="37" t="e">
        <f>F24-$D$8</f>
        <v>#DIV/0!</v>
      </c>
      <c r="H24" s="41"/>
      <c r="I24" s="38" t="s">
        <v>32</v>
      </c>
      <c r="J24" s="39" t="e">
        <f>(G24-$E$20)/$C$20*10*H24</f>
        <v>#DIV/0!</v>
      </c>
      <c r="K24" s="40"/>
      <c r="L24" s="2"/>
      <c r="N24" s="2"/>
      <c r="O24" s="2"/>
      <c r="P24" s="2"/>
      <c r="Q24" s="2"/>
      <c r="R24" s="2"/>
      <c r="S24" s="2"/>
      <c r="T24" s="2"/>
      <c r="U24" s="2"/>
    </row>
    <row r="25" spans="1:23" x14ac:dyDescent="0.25">
      <c r="A25" s="42" t="s">
        <v>29</v>
      </c>
      <c r="B25" s="12" t="s">
        <v>6</v>
      </c>
      <c r="C25" s="13"/>
      <c r="D25" s="13"/>
      <c r="E25" s="13"/>
      <c r="F25" s="14" t="e">
        <f>AVERAGE(C25:E25)</f>
        <v>#DIV/0!</v>
      </c>
      <c r="G25" s="37" t="e">
        <f>F25-$D$8</f>
        <v>#DIV/0!</v>
      </c>
      <c r="H25" s="41"/>
      <c r="I25" s="41"/>
      <c r="J25" s="39" t="e">
        <f>(G25-$E$20)/$C$20*10*H25/I25</f>
        <v>#DIV/0!</v>
      </c>
      <c r="K25" s="40"/>
    </row>
  </sheetData>
  <mergeCells count="25">
    <mergeCell ref="A6:A7"/>
    <mergeCell ref="D6:D7"/>
    <mergeCell ref="E6:E7"/>
    <mergeCell ref="B6:C7"/>
    <mergeCell ref="O9:V9"/>
    <mergeCell ref="O7:V7"/>
    <mergeCell ref="O8:V8"/>
    <mergeCell ref="O6:V6"/>
    <mergeCell ref="O2:V2"/>
    <mergeCell ref="O3:V3"/>
    <mergeCell ref="A5:E5"/>
    <mergeCell ref="O4:V4"/>
    <mergeCell ref="A1:M3"/>
    <mergeCell ref="O5:V5"/>
    <mergeCell ref="O10:V10"/>
    <mergeCell ref="O11:V11"/>
    <mergeCell ref="A16:E19"/>
    <mergeCell ref="C23:E23"/>
    <mergeCell ref="J23:K23"/>
    <mergeCell ref="J24:K24"/>
    <mergeCell ref="J25:K25"/>
    <mergeCell ref="O12:V12"/>
    <mergeCell ref="O13:V13"/>
    <mergeCell ref="O14:V14"/>
    <mergeCell ref="O15:V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2024-03-26T07:20:16Z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