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<sst xmlns="http://schemas.openxmlformats.org/spreadsheetml/2006/main" count="25" uniqueCount="24">
  <si>
    <t>E-BC-K318-M</t>
  </si>
  <si>
    <t>Calculation</t>
  </si>
  <si>
    <r>
      <rPr>
        <sz val="11"/>
        <color theme="1"/>
        <rFont val="宋体"/>
        <charset val="134"/>
      </rPr>
      <t>蛋白含量</t>
    </r>
    <r>
      <rPr>
        <sz val="11"/>
        <color theme="1"/>
        <rFont val="Times New Roman"/>
        <charset val="134"/>
      </rPr>
      <t xml:space="preserve"> (mg/mL) = (ΔA</t>
    </r>
    <r>
      <rPr>
        <vertAlign val="subscript"/>
        <sz val="11"/>
        <color theme="1"/>
        <rFont val="Times New Roman"/>
        <charset val="134"/>
      </rPr>
      <t>562</t>
    </r>
    <r>
      <rPr>
        <sz val="11"/>
        <color theme="1"/>
        <rFont val="Times New Roman"/>
        <charset val="134"/>
      </rPr>
      <t xml:space="preserve"> - b) ÷ a × f</t>
    </r>
  </si>
  <si>
    <r>
      <rPr>
        <sz val="11"/>
        <color theme="1"/>
        <rFont val="宋体"/>
        <charset val="134"/>
      </rPr>
      <t>标曲数据处理</t>
    </r>
  </si>
  <si>
    <r>
      <rPr>
        <b/>
        <sz val="11"/>
        <color theme="1"/>
        <rFont val="宋体"/>
        <charset val="134"/>
      </rPr>
      <t>注解</t>
    </r>
    <r>
      <rPr>
        <b/>
        <sz val="11"/>
        <color theme="1"/>
        <rFont val="Times New Roman"/>
        <charset val="134"/>
      </rPr>
      <t>:</t>
    </r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</si>
  <si>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：标曲斜率</t>
    </r>
  </si>
  <si>
    <r>
      <rPr>
        <sz val="11"/>
        <color theme="1"/>
        <rFont val="宋体"/>
        <charset val="134"/>
      </rPr>
      <t>标准品浓度</t>
    </r>
    <r>
      <rPr>
        <sz val="11"/>
        <color theme="1"/>
        <rFont val="Times New Roman"/>
        <charset val="134"/>
      </rPr>
      <t xml:space="preserve"> (mg/mL)</t>
    </r>
  </si>
  <si>
    <r>
      <rPr>
        <sz val="11"/>
        <color theme="1"/>
        <rFont val="Times New Roman"/>
        <charset val="134"/>
      </rPr>
      <t xml:space="preserve">OD 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</si>
  <si>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平均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</si>
  <si>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</si>
  <si>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：标曲截距</t>
    </r>
  </si>
  <si>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：标准品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值（标准品浓度为</t>
    </r>
    <r>
      <rPr>
        <sz val="11"/>
        <color theme="1"/>
        <rFont val="Times New Roman"/>
        <charset val="134"/>
      </rPr>
      <t>0 mg/mL</t>
    </r>
    <r>
      <rPr>
        <sz val="11"/>
        <color theme="1"/>
        <rFont val="宋体"/>
        <charset val="134"/>
      </rPr>
      <t>时对应的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值）</t>
    </r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</si>
  <si>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：标准品浓度（</t>
    </r>
    <r>
      <rPr>
        <sz val="11"/>
        <color theme="1"/>
        <rFont val="Times New Roman"/>
        <charset val="134"/>
      </rPr>
      <t>mg/mL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</si>
  <si>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>A562</t>
    </r>
    <r>
      <rPr>
        <sz val="11"/>
        <color theme="1"/>
        <rFont val="宋体"/>
        <charset val="134"/>
      </rPr>
      <t>：样本测定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值（标准品浓度为</t>
    </r>
    <r>
      <rPr>
        <sz val="11"/>
        <color theme="1"/>
        <rFont val="Times New Roman"/>
        <charset val="134"/>
      </rPr>
      <t>0 mg/mL</t>
    </r>
    <r>
      <rPr>
        <sz val="11"/>
        <color theme="1"/>
        <rFont val="宋体"/>
        <charset val="134"/>
      </rPr>
      <t>时对应的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值）</t>
    </r>
  </si>
  <si>
    <r>
      <rPr>
        <sz val="11"/>
        <color theme="1"/>
        <rFont val="Times New Roman"/>
        <charset val="134"/>
      </rPr>
      <t>f</t>
    </r>
    <r>
      <rPr>
        <sz val="11"/>
        <color theme="1"/>
        <rFont val="宋体"/>
        <charset val="134"/>
      </rPr>
      <t>：样本加入检测体系之前的稀释倍数</t>
    </r>
  </si>
  <si>
    <r>
      <rPr>
        <sz val="11"/>
        <color theme="1"/>
        <rFont val="宋体"/>
        <charset val="134"/>
      </rPr>
      <t>以标准品浓度为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轴，以绝对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值为</t>
    </r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轴，绘制标曲图；所得标曲图为</t>
    </r>
    <r>
      <rPr>
        <sz val="11"/>
        <color theme="1"/>
        <rFont val="Times New Roman"/>
        <charset val="134"/>
      </rPr>
      <t xml:space="preserve"> y=ax+b</t>
    </r>
  </si>
  <si>
    <t>a:</t>
  </si>
  <si>
    <t>b:</t>
  </si>
  <si>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</si>
  <si>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>A</t>
    </r>
    <r>
      <rPr>
        <vertAlign val="subscript"/>
        <sz val="11"/>
        <color theme="1"/>
        <rFont val="Times New Roman"/>
        <charset val="134"/>
      </rPr>
      <t>562</t>
    </r>
  </si>
  <si>
    <t>f</t>
  </si>
  <si>
    <r>
      <rPr>
        <sz val="11"/>
        <color theme="1"/>
        <rFont val="宋体"/>
        <charset val="134"/>
      </rPr>
      <t>蛋白含量</t>
    </r>
    <r>
      <rPr>
        <sz val="11"/>
        <color theme="1"/>
        <rFont val="Times New Roman"/>
        <charset val="134"/>
      </rPr>
      <t>(mg/mL)</t>
    </r>
  </si>
  <si>
    <r>
      <rPr>
        <sz val="11"/>
        <color theme="1"/>
        <rFont val="宋体"/>
        <charset val="134"/>
      </rPr>
      <t>样本</t>
    </r>
  </si>
  <si>
    <t>测定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</si>
</sst>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1"/>
      <color theme="1"/>
      <name val="Times New Roman"/>
      <charset val="134"/>
    </font>
    <font>
      <b/>
      <sz val="11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7" applyNumberFormat="0" applyAlignment="0" applyProtection="0">
      <alignment vertical="center"/>
    </xf>
    <xf numFmtId="0" fontId="17" fillId="9" borderId="18" applyNumberFormat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/>
    </xf>
    <xf numFmtId="0" fontId="1" fillId="6" borderId="8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176" fontId="6" fillId="0" borderId="2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915951443569554"/>
                  <c:y val="-0.73996172353455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</c:numCache>
            </c:numRef>
          </c:xVal>
          <c:yVal>
            <c:numRef>
              <c:f>Sheet1!$E$8:$E$15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194736"/>
        <c:axId val="1035195128"/>
      </c:scatterChart>
      <c:valAx>
        <c:axId val="103519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35195128"/>
        <c:crosses val="autoZero"/>
        <c:crossBetween val="midCat"/>
      </c:valAx>
      <c:valAx>
        <c:axId val="103519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35194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4b68c3d0-410c-4c6b-ad17-c635b8efb1f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238125</xdr:colOff>
      <xdr:row>4</xdr:row>
      <xdr:rowOff>4762</xdr:rowOff>
    </xdr:from>
    <xdr:to>
      <xdr:col>11</xdr:col>
      <xdr:colOff>409575</xdr:colOff>
      <xdr:row>17</xdr:row>
      <xdr:rowOff>80962</xdr:rowOff>
    </xdr:to>
    <xdr:graphicFrame>
      <xdr:nvGraphicFramePr>
        <xdr:cNvPr id="2" name="图表 1"/>
        <xdr:cNvGraphicFramePr/>
      </xdr:nvGraphicFramePr>
      <xdr:xfrm>
        <a:off x="4029075" y="79502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tabSelected="1" topLeftCell="A4" workbookViewId="0">
      <selection activeCell="I23" sqref="I23:J23"/>
    </sheetView>
  </sheetViews>
  <sheetFormatPr defaultColWidth="9" defaultRowHeight="15"/>
  <cols>
    <col min="1" max="1" width="12.875" style="1" customWidth="1"/>
    <col min="2" max="4" width="9" style="1"/>
    <col min="5" max="5" width="9.875" style="1" customWidth="1"/>
    <col min="6" max="6" width="11.875" style="1" customWidth="1"/>
    <col min="7" max="7" width="9.875" style="1" customWidth="1"/>
    <col min="8" max="16384" width="9" style="1"/>
  </cols>
  <sheetData>
    <row r="1" ht="15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.75" spans="1:2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M2" s="28" t="s">
        <v>1</v>
      </c>
      <c r="N2" s="29"/>
      <c r="O2" s="29"/>
      <c r="P2" s="29"/>
      <c r="Q2" s="29"/>
      <c r="R2" s="29"/>
      <c r="S2" s="29"/>
      <c r="T2" s="29"/>
      <c r="U2" s="29"/>
      <c r="V2" s="29"/>
    </row>
    <row r="3" ht="15.75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30" t="s">
        <v>2</v>
      </c>
      <c r="N3" s="31"/>
      <c r="O3" s="31"/>
      <c r="P3" s="31"/>
      <c r="Q3" s="31"/>
      <c r="R3" s="31"/>
      <c r="S3" s="31"/>
      <c r="T3" s="31"/>
      <c r="U3" s="31"/>
      <c r="V3" s="51"/>
    </row>
    <row r="4" spans="13:22">
      <c r="M4" s="32"/>
      <c r="N4" s="33"/>
      <c r="O4" s="33"/>
      <c r="P4" s="33"/>
      <c r="Q4" s="33"/>
      <c r="R4" s="33"/>
      <c r="S4" s="33"/>
      <c r="T4" s="33"/>
      <c r="U4" s="33"/>
      <c r="V4" s="52"/>
    </row>
    <row r="5" spans="1:22">
      <c r="A5" s="3" t="s">
        <v>3</v>
      </c>
      <c r="B5" s="3"/>
      <c r="C5" s="3"/>
      <c r="D5" s="3"/>
      <c r="E5" s="3"/>
      <c r="M5" s="34" t="s">
        <v>4</v>
      </c>
      <c r="N5" s="35"/>
      <c r="O5" s="35"/>
      <c r="P5" s="35"/>
      <c r="Q5" s="35"/>
      <c r="R5" s="35"/>
      <c r="S5" s="35"/>
      <c r="T5" s="35"/>
      <c r="U5" s="35"/>
      <c r="V5" s="53"/>
    </row>
    <row r="6" spans="1:22">
      <c r="A6" s="3"/>
      <c r="B6" s="3"/>
      <c r="C6" s="3"/>
      <c r="D6" s="3"/>
      <c r="E6" s="3"/>
      <c r="M6" s="36" t="s">
        <v>5</v>
      </c>
      <c r="N6" s="36"/>
      <c r="O6" s="36"/>
      <c r="P6" s="36"/>
      <c r="Q6" s="36"/>
      <c r="R6" s="36"/>
      <c r="S6" s="36"/>
      <c r="T6" s="36"/>
      <c r="U6" s="36"/>
      <c r="V6" s="36"/>
    </row>
    <row r="7" ht="30" spans="1:22">
      <c r="A7" s="4" t="s">
        <v>6</v>
      </c>
      <c r="B7" s="5" t="s">
        <v>7</v>
      </c>
      <c r="C7" s="5"/>
      <c r="D7" s="4" t="s">
        <v>8</v>
      </c>
      <c r="E7" s="4" t="s">
        <v>9</v>
      </c>
      <c r="M7" s="37" t="s">
        <v>10</v>
      </c>
      <c r="N7" s="38"/>
      <c r="O7" s="38"/>
      <c r="P7" s="38"/>
      <c r="Q7" s="38"/>
      <c r="R7" s="38"/>
      <c r="S7" s="38"/>
      <c r="T7" s="38"/>
      <c r="U7" s="38"/>
      <c r="V7" s="54"/>
    </row>
    <row r="8" customHeight="1" spans="1:22">
      <c r="A8" s="6">
        <v>0</v>
      </c>
      <c r="B8" s="7"/>
      <c r="C8" s="7"/>
      <c r="D8" s="8" t="e">
        <f>AVERAGE(B8:C8)</f>
        <v>#DIV/0!</v>
      </c>
      <c r="E8" s="9" t="e">
        <f>D8-$D$8</f>
        <v>#DIV/0!</v>
      </c>
      <c r="M8" s="39" t="s">
        <v>11</v>
      </c>
      <c r="N8" s="40"/>
      <c r="O8" s="40"/>
      <c r="P8" s="40"/>
      <c r="Q8" s="40"/>
      <c r="R8" s="40"/>
      <c r="S8" s="40"/>
      <c r="T8" s="40"/>
      <c r="U8" s="40"/>
      <c r="V8" s="55"/>
    </row>
    <row r="9" customHeight="1" spans="1:22">
      <c r="A9" s="6">
        <v>0.1</v>
      </c>
      <c r="B9" s="7"/>
      <c r="C9" s="7"/>
      <c r="D9" s="8" t="e">
        <f t="shared" ref="D9:D15" si="0">AVERAGE(B9:C9)</f>
        <v>#DIV/0!</v>
      </c>
      <c r="E9" s="9" t="e">
        <f t="shared" ref="E9:E15" si="1">D9-$D$8</f>
        <v>#DIV/0!</v>
      </c>
      <c r="M9" s="39" t="s">
        <v>12</v>
      </c>
      <c r="N9" s="40"/>
      <c r="O9" s="40"/>
      <c r="P9" s="40"/>
      <c r="Q9" s="40"/>
      <c r="R9" s="40"/>
      <c r="S9" s="40"/>
      <c r="T9" s="40"/>
      <c r="U9" s="40"/>
      <c r="V9" s="55"/>
    </row>
    <row r="10" spans="1:22">
      <c r="A10" s="6">
        <v>0.2</v>
      </c>
      <c r="B10" s="7"/>
      <c r="C10" s="7"/>
      <c r="D10" s="8" t="e">
        <f t="shared" si="0"/>
        <v>#DIV/0!</v>
      </c>
      <c r="E10" s="9" t="e">
        <f t="shared" si="1"/>
        <v>#DIV/0!</v>
      </c>
      <c r="M10" s="41" t="s">
        <v>13</v>
      </c>
      <c r="N10" s="41"/>
      <c r="O10" s="41"/>
      <c r="P10" s="41"/>
      <c r="Q10" s="41"/>
      <c r="R10" s="41"/>
      <c r="S10" s="41"/>
      <c r="T10" s="41"/>
      <c r="U10" s="41"/>
      <c r="V10" s="41"/>
    </row>
    <row r="11" spans="1:22">
      <c r="A11" s="6">
        <v>0.3</v>
      </c>
      <c r="B11" s="7"/>
      <c r="C11" s="7"/>
      <c r="D11" s="8" t="e">
        <f t="shared" si="0"/>
        <v>#DIV/0!</v>
      </c>
      <c r="E11" s="9" t="e">
        <f t="shared" si="1"/>
        <v>#DIV/0!</v>
      </c>
      <c r="M11" s="36" t="s">
        <v>14</v>
      </c>
      <c r="N11" s="36"/>
      <c r="O11" s="36"/>
      <c r="P11" s="36"/>
      <c r="Q11" s="36"/>
      <c r="R11" s="36"/>
      <c r="S11" s="36"/>
      <c r="T11" s="36"/>
      <c r="U11" s="36"/>
      <c r="V11" s="36"/>
    </row>
    <row r="12" spans="1:5">
      <c r="A12" s="6">
        <v>0.4</v>
      </c>
      <c r="B12" s="7"/>
      <c r="C12" s="7"/>
      <c r="D12" s="8" t="e">
        <f t="shared" si="0"/>
        <v>#DIV/0!</v>
      </c>
      <c r="E12" s="9" t="e">
        <f t="shared" si="1"/>
        <v>#DIV/0!</v>
      </c>
    </row>
    <row r="13" spans="1:5">
      <c r="A13" s="6">
        <v>0.6</v>
      </c>
      <c r="B13" s="7"/>
      <c r="C13" s="7"/>
      <c r="D13" s="8" t="e">
        <f t="shared" si="0"/>
        <v>#DIV/0!</v>
      </c>
      <c r="E13" s="9" t="e">
        <f t="shared" si="1"/>
        <v>#DIV/0!</v>
      </c>
    </row>
    <row r="14" spans="1:5">
      <c r="A14" s="6">
        <v>0.8</v>
      </c>
      <c r="B14" s="7"/>
      <c r="C14" s="7"/>
      <c r="D14" s="8" t="e">
        <f t="shared" si="0"/>
        <v>#DIV/0!</v>
      </c>
      <c r="E14" s="9" t="e">
        <f t="shared" si="1"/>
        <v>#DIV/0!</v>
      </c>
    </row>
    <row r="15" spans="1:5">
      <c r="A15" s="6">
        <v>1</v>
      </c>
      <c r="B15" s="7"/>
      <c r="C15" s="7"/>
      <c r="D15" s="8" t="e">
        <f t="shared" si="0"/>
        <v>#DIV/0!</v>
      </c>
      <c r="E15" s="9" t="e">
        <f t="shared" si="1"/>
        <v>#DIV/0!</v>
      </c>
    </row>
    <row r="16" customHeight="1" spans="1:5">
      <c r="A16" s="10" t="s">
        <v>15</v>
      </c>
      <c r="B16" s="10"/>
      <c r="C16" s="10"/>
      <c r="D16" s="10"/>
      <c r="E16" s="10"/>
    </row>
    <row r="17" spans="1:5">
      <c r="A17" s="10"/>
      <c r="B17" s="10"/>
      <c r="C17" s="10"/>
      <c r="D17" s="10"/>
      <c r="E17" s="10"/>
    </row>
    <row r="18" spans="1:5">
      <c r="A18" s="10"/>
      <c r="B18" s="10"/>
      <c r="C18" s="10"/>
      <c r="D18" s="10"/>
      <c r="E18" s="10"/>
    </row>
    <row r="19" spans="1:5">
      <c r="A19" s="10"/>
      <c r="B19" s="10"/>
      <c r="C19" s="10"/>
      <c r="D19" s="10"/>
      <c r="E19" s="10"/>
    </row>
    <row r="20" ht="15.75" spans="1:23">
      <c r="A20" s="11"/>
      <c r="B20" s="12" t="s">
        <v>16</v>
      </c>
      <c r="C20" s="13" t="e">
        <f>SLOPE(E8:E15,A8:A15)</f>
        <v>#DIV/0!</v>
      </c>
      <c r="D20" s="14" t="s">
        <v>17</v>
      </c>
      <c r="E20" s="15" t="e" cm="1">
        <f t="array" ref="E20">INTERCEPT(E8:E15,A8:A15)</f>
        <v>#DIV/0!</v>
      </c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14:23">
      <c r="N21" s="43"/>
      <c r="O21" s="43"/>
      <c r="P21" s="43"/>
      <c r="Q21" s="43"/>
      <c r="R21" s="43"/>
      <c r="S21" s="43"/>
      <c r="T21" s="43"/>
      <c r="U21" s="43"/>
      <c r="V21" s="43"/>
      <c r="W21" s="43"/>
    </row>
    <row r="22" ht="27" customHeight="1" spans="1:23">
      <c r="A22" s="16"/>
      <c r="B22" s="17"/>
      <c r="C22" s="18" t="s">
        <v>18</v>
      </c>
      <c r="D22" s="18"/>
      <c r="E22" s="18"/>
      <c r="F22" s="19" t="s">
        <v>8</v>
      </c>
      <c r="G22" s="18" t="s">
        <v>19</v>
      </c>
      <c r="H22" s="18" t="s">
        <v>20</v>
      </c>
      <c r="I22" s="44" t="s">
        <v>21</v>
      </c>
      <c r="J22" s="45"/>
      <c r="K22" s="46"/>
      <c r="L22" s="47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customHeight="1" spans="1:11">
      <c r="A23" s="20" t="s">
        <v>22</v>
      </c>
      <c r="B23" s="21" t="s">
        <v>23</v>
      </c>
      <c r="C23" s="22"/>
      <c r="D23" s="22"/>
      <c r="E23" s="22"/>
      <c r="F23" s="23" t="e">
        <f>AVERAGE(C23:E23)</f>
        <v>#DIV/0!</v>
      </c>
      <c r="G23" s="23" t="e">
        <f>F23-$D$8</f>
        <v>#DIV/0!</v>
      </c>
      <c r="H23" s="24"/>
      <c r="I23" s="49" t="e">
        <f>(G23-$E$20)/C20*H23</f>
        <v>#DIV/0!</v>
      </c>
      <c r="J23" s="49"/>
      <c r="K23" s="50"/>
    </row>
    <row r="24" spans="1:8">
      <c r="A24" s="25"/>
      <c r="B24" s="26"/>
      <c r="C24" s="26"/>
      <c r="D24" s="25"/>
      <c r="E24" s="25"/>
      <c r="F24" s="26"/>
      <c r="G24" s="27"/>
      <c r="H24" s="25"/>
    </row>
  </sheetData>
  <mergeCells count="19">
    <mergeCell ref="M2:V2"/>
    <mergeCell ref="M5:V5"/>
    <mergeCell ref="M6:V6"/>
    <mergeCell ref="B7:C7"/>
    <mergeCell ref="M7:V7"/>
    <mergeCell ref="M8:V8"/>
    <mergeCell ref="M9:V9"/>
    <mergeCell ref="M10:V10"/>
    <mergeCell ref="M11:V11"/>
    <mergeCell ref="N20:W20"/>
    <mergeCell ref="N21:W21"/>
    <mergeCell ref="C22:E22"/>
    <mergeCell ref="I22:J22"/>
    <mergeCell ref="N22:W22"/>
    <mergeCell ref="I23:J23"/>
    <mergeCell ref="A1:J3"/>
    <mergeCell ref="M3:V4"/>
    <mergeCell ref="A5:E6"/>
    <mergeCell ref="A16:E19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董晓冰</cp:lastModifiedBy>
  <dcterms:created xsi:type="dcterms:W3CDTF">2006-09-16T00:00:00Z</dcterms:created>
  <dcterms:modified xsi:type="dcterms:W3CDTF">2024-12-06T06:17:29Z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9E927098299A401CBFB129FB1E5250F2_12</vt:lpwstr>
  </property>
  <property fmtid="{D5CDD505-2E9C-101B-9397-08002B2CF9AE}" pid="3" name="KSOProductBuildVer">
    <vt:lpwstr>2052-12.1.0.18912</vt:lpwstr>
  </property>
</Properties>
</file>