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harts/chart1.xml" ContentType="application/vnd.openxmlformats-officedocument.drawingml.chart+xml"/>
  <Override PartName="/xl/charts/colors1.xml" ContentType="application/vnd.ms-office.chartcolorstyle+xml"/>
  <Override PartName="/xl/charts/style1.xml" ContentType="application/vnd.ms-office.chartstyl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<sst xmlns="http://schemas.openxmlformats.org/spreadsheetml/2006/main" count="51" uniqueCount="41">
  <si>
    <t>E-BC-K853-M</t>
  </si>
  <si>
    <t>Calculation</t>
  </si>
  <si>
    <r>
      <rPr>
        <b/>
        <sz val="11"/>
        <color theme="1"/>
        <rFont val="宋体"/>
        <charset val="134"/>
      </rPr>
      <t>血清</t>
    </r>
    <r>
      <rPr>
        <b/>
        <sz val="11"/>
        <color theme="1"/>
        <rFont val="Times New Roman"/>
        <charset val="134"/>
      </rPr>
      <t>(</t>
    </r>
    <r>
      <rPr>
        <b/>
        <sz val="11"/>
        <color theme="1"/>
        <rFont val="宋体"/>
        <charset val="134"/>
      </rPr>
      <t>浆</t>
    </r>
    <r>
      <rPr>
        <b/>
        <sz val="11"/>
        <color theme="1"/>
        <rFont val="Times New Roman"/>
        <charset val="134"/>
      </rPr>
      <t>)</t>
    </r>
    <r>
      <rPr>
        <b/>
        <sz val="11"/>
        <color theme="1"/>
        <rFont val="宋体"/>
        <charset val="134"/>
      </rPr>
      <t>和培养基样本中</t>
    </r>
    <r>
      <rPr>
        <b/>
        <sz val="11"/>
        <color theme="1"/>
        <rFont val="Times New Roman"/>
        <charset val="134"/>
      </rPr>
      <t>Gln</t>
    </r>
    <r>
      <rPr>
        <b/>
        <sz val="11"/>
        <color theme="1"/>
        <rFont val="宋体"/>
        <charset val="134"/>
      </rPr>
      <t>计算公式：</t>
    </r>
  </si>
  <si>
    <r>
      <rPr>
        <sz val="11"/>
        <color theme="1"/>
        <rFont val="Times New Roman"/>
        <charset val="134"/>
      </rPr>
      <t>Gln</t>
    </r>
    <r>
      <rPr>
        <sz val="11"/>
        <color theme="1"/>
        <rFont val="宋体"/>
        <charset val="134"/>
      </rPr>
      <t>含量</t>
    </r>
    <r>
      <rPr>
        <sz val="11"/>
        <color theme="1"/>
        <rFont val="Times New Roman"/>
        <charset val="134"/>
      </rPr>
      <t xml:space="preserve"> (mmol/L)= (ΔA450 - b) ÷ a × f</t>
    </r>
  </si>
  <si>
    <r>
      <rPr>
        <sz val="11"/>
        <color theme="1"/>
        <rFont val="宋体"/>
        <charset val="134"/>
      </rPr>
      <t>标曲数据处理</t>
    </r>
  </si>
  <si>
    <r>
      <rPr>
        <b/>
        <sz val="11"/>
        <color theme="1"/>
        <rFont val="宋体"/>
        <charset val="134"/>
      </rPr>
      <t>组织样本中</t>
    </r>
    <r>
      <rPr>
        <b/>
        <sz val="11"/>
        <color theme="1"/>
        <rFont val="Times New Roman"/>
        <charset val="134"/>
      </rPr>
      <t>Gln</t>
    </r>
    <r>
      <rPr>
        <b/>
        <sz val="11"/>
        <color theme="1"/>
        <rFont val="宋体"/>
        <charset val="134"/>
      </rPr>
      <t>计算公式：</t>
    </r>
  </si>
  <si>
    <r>
      <t>Gln</t>
    </r>
    <r>
      <rPr>
        <sz val="11"/>
        <color theme="1"/>
        <rFont val="宋体"/>
        <charset val="134"/>
      </rPr>
      <t>含量</t>
    </r>
    <r>
      <rPr>
        <sz val="11"/>
        <color theme="1"/>
        <rFont val="Times New Roman"/>
        <charset val="134"/>
      </rPr>
      <t xml:space="preserve"> (mmol/kg wet weight ) = (ΔA450 - b) ÷ a ÷ (m / V) × f</t>
    </r>
  </si>
  <si>
    <r>
      <rPr>
        <sz val="11"/>
        <color theme="1"/>
        <rFont val="宋体"/>
        <charset val="134"/>
      </rPr>
      <t>标准品浓度</t>
    </r>
    <r>
      <rPr>
        <sz val="11"/>
        <color theme="1"/>
        <rFont val="Times New Roman"/>
        <charset val="134"/>
      </rPr>
      <t xml:space="preserve">     (mmol/L)</t>
    </r>
  </si>
  <si>
    <t>A1</t>
  </si>
  <si>
    <t>A2</t>
  </si>
  <si>
    <t>∆A</t>
  </si>
  <si>
    <r>
      <rPr>
        <sz val="11"/>
        <color theme="1"/>
        <rFont val="宋体"/>
        <charset val="134"/>
      </rPr>
      <t>平均</t>
    </r>
    <r>
      <rPr>
        <sz val="11"/>
        <color theme="1"/>
        <rFont val="Times New Roman"/>
        <charset val="134"/>
      </rPr>
      <t>∆A</t>
    </r>
  </si>
  <si>
    <r>
      <rPr>
        <sz val="11"/>
        <color theme="1"/>
        <rFont val="宋体"/>
        <charset val="134"/>
      </rPr>
      <t>绝对</t>
    </r>
    <r>
      <rPr>
        <sz val="11"/>
        <color theme="1"/>
        <rFont val="Times New Roman"/>
        <charset val="134"/>
      </rPr>
      <t>∆A</t>
    </r>
  </si>
  <si>
    <r>
      <rPr>
        <b/>
        <sz val="11"/>
        <color theme="1"/>
        <rFont val="宋体"/>
        <charset val="134"/>
      </rPr>
      <t>细胞样本中</t>
    </r>
    <r>
      <rPr>
        <b/>
        <sz val="11"/>
        <color theme="1"/>
        <rFont val="Times New Roman"/>
        <charset val="134"/>
      </rPr>
      <t>Gln</t>
    </r>
    <r>
      <rPr>
        <b/>
        <sz val="11"/>
        <color theme="1"/>
        <rFont val="宋体"/>
        <charset val="134"/>
      </rPr>
      <t>计算公式：</t>
    </r>
  </si>
  <si>
    <r>
      <t>Gln</t>
    </r>
    <r>
      <rPr>
        <sz val="11"/>
        <color theme="1"/>
        <rFont val="宋体"/>
        <charset val="134"/>
      </rPr>
      <t>含量</t>
    </r>
    <r>
      <rPr>
        <sz val="11"/>
        <color theme="1"/>
        <rFont val="Times New Roman"/>
        <charset val="134"/>
      </rPr>
      <t xml:space="preserve"> (μmol/10^6) = (ΔA450 - b) ÷ a  ÷ (n / V) × f</t>
    </r>
  </si>
  <si>
    <r>
      <rPr>
        <sz val="11"/>
        <color theme="1"/>
        <rFont val="宋体"/>
        <charset val="134"/>
      </rPr>
      <t>注解</t>
    </r>
    <r>
      <rPr>
        <sz val="11"/>
        <color theme="1"/>
        <rFont val="Times New Roman"/>
        <charset val="134"/>
      </rPr>
      <t>:</t>
    </r>
  </si>
  <si>
    <r>
      <rPr>
        <sz val="11"/>
        <color theme="1"/>
        <rFont val="Times New Roman"/>
        <charset val="134"/>
      </rPr>
      <t>y</t>
    </r>
    <r>
      <rPr>
        <sz val="11"/>
        <color theme="1"/>
        <rFont val="宋体"/>
        <charset val="134"/>
      </rPr>
      <t>：△</t>
    </r>
    <r>
      <rPr>
        <sz val="11"/>
        <color theme="1"/>
        <rFont val="Times New Roman"/>
        <charset val="134"/>
      </rPr>
      <t>A</t>
    </r>
    <r>
      <rPr>
        <sz val="11"/>
        <color theme="1"/>
        <rFont val="宋体"/>
        <charset val="134"/>
      </rPr>
      <t>标</t>
    </r>
    <r>
      <rPr>
        <sz val="11"/>
        <color theme="1"/>
        <rFont val="Times New Roman"/>
        <charset val="134"/>
      </rPr>
      <t xml:space="preserve"> - </t>
    </r>
    <r>
      <rPr>
        <sz val="11"/>
        <color theme="1"/>
        <rFont val="宋体"/>
        <charset val="134"/>
      </rPr>
      <t>△</t>
    </r>
    <r>
      <rPr>
        <sz val="11"/>
        <color theme="1"/>
        <rFont val="Times New Roman"/>
        <charset val="134"/>
      </rPr>
      <t>A</t>
    </r>
    <r>
      <rPr>
        <sz val="11"/>
        <color theme="1"/>
        <rFont val="宋体"/>
        <charset val="134"/>
      </rPr>
      <t>空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标准品浓度为</t>
    </r>
    <r>
      <rPr>
        <sz val="11"/>
        <color theme="1"/>
        <rFont val="Times New Roman"/>
        <charset val="134"/>
      </rPr>
      <t>0</t>
    </r>
    <r>
      <rPr>
        <sz val="11"/>
        <color theme="1"/>
        <rFont val="宋体"/>
        <charset val="134"/>
      </rPr>
      <t>时</t>
    </r>
    <r>
      <rPr>
        <sz val="11"/>
        <color theme="1"/>
        <rFont val="Times New Roman"/>
        <charset val="134"/>
      </rPr>
      <t>OD</t>
    </r>
    <r>
      <rPr>
        <sz val="11"/>
        <color theme="1"/>
        <rFont val="宋体"/>
        <charset val="134"/>
      </rPr>
      <t>变化值</t>
    </r>
    <r>
      <rPr>
        <sz val="11"/>
        <color theme="1"/>
        <rFont val="Times New Roman"/>
        <charset val="134"/>
      </rPr>
      <t>)</t>
    </r>
  </si>
  <si>
    <r>
      <rPr>
        <sz val="11"/>
        <color theme="1"/>
        <rFont val="Times New Roman"/>
        <charset val="134"/>
      </rPr>
      <t>x</t>
    </r>
    <r>
      <rPr>
        <sz val="11"/>
        <color theme="1"/>
        <rFont val="宋体"/>
        <charset val="134"/>
      </rPr>
      <t>：标准品的浓度</t>
    </r>
  </si>
  <si>
    <r>
      <rPr>
        <sz val="11"/>
        <color theme="1"/>
        <rFont val="Times New Roman"/>
        <charset val="134"/>
      </rPr>
      <t>a</t>
    </r>
    <r>
      <rPr>
        <sz val="11"/>
        <color theme="1"/>
        <rFont val="宋体"/>
        <charset val="134"/>
      </rPr>
      <t>：标曲的斜率</t>
    </r>
  </si>
  <si>
    <r>
      <rPr>
        <sz val="11"/>
        <color theme="1"/>
        <rFont val="Times New Roman"/>
        <charset val="134"/>
      </rPr>
      <t>b</t>
    </r>
    <r>
      <rPr>
        <sz val="11"/>
        <color theme="1"/>
        <rFont val="宋体"/>
        <charset val="134"/>
      </rPr>
      <t>：标曲的截距</t>
    </r>
  </si>
  <si>
    <r>
      <rPr>
        <sz val="11"/>
        <color theme="1"/>
        <rFont val="Times New Roman"/>
        <charset val="134"/>
      </rPr>
      <t>∆A450</t>
    </r>
    <r>
      <rPr>
        <sz val="11"/>
        <color theme="1"/>
        <rFont val="宋体"/>
        <charset val="134"/>
      </rPr>
      <t>：△</t>
    </r>
    <r>
      <rPr>
        <sz val="11"/>
        <color theme="1"/>
        <rFont val="Times New Roman"/>
        <charset val="134"/>
      </rPr>
      <t>A</t>
    </r>
    <r>
      <rPr>
        <sz val="11"/>
        <color theme="1"/>
        <rFont val="宋体"/>
        <charset val="134"/>
      </rPr>
      <t>测</t>
    </r>
    <r>
      <rPr>
        <sz val="11"/>
        <color theme="1"/>
        <rFont val="Times New Roman"/>
        <charset val="134"/>
      </rPr>
      <t xml:space="preserve"> - </t>
    </r>
    <r>
      <rPr>
        <sz val="11"/>
        <color theme="1"/>
        <rFont val="宋体"/>
        <charset val="134"/>
      </rPr>
      <t>△</t>
    </r>
    <r>
      <rPr>
        <sz val="11"/>
        <color theme="1"/>
        <rFont val="Times New Roman"/>
        <charset val="134"/>
      </rPr>
      <t>A</t>
    </r>
    <r>
      <rPr>
        <sz val="11"/>
        <color theme="1"/>
        <rFont val="宋体"/>
        <charset val="134"/>
      </rPr>
      <t>空</t>
    </r>
    <r>
      <rPr>
        <sz val="11"/>
        <color theme="1"/>
        <rFont val="Times New Roman"/>
        <charset val="134"/>
      </rPr>
      <t>(</t>
    </r>
    <r>
      <rPr>
        <sz val="11"/>
        <color theme="1"/>
        <rFont val="宋体"/>
        <charset val="134"/>
      </rPr>
      <t>标准品浓度为</t>
    </r>
    <r>
      <rPr>
        <sz val="11"/>
        <color theme="1"/>
        <rFont val="Times New Roman"/>
        <charset val="134"/>
      </rPr>
      <t>0</t>
    </r>
    <r>
      <rPr>
        <sz val="11"/>
        <color theme="1"/>
        <rFont val="宋体"/>
        <charset val="134"/>
      </rPr>
      <t>时</t>
    </r>
    <r>
      <rPr>
        <sz val="11"/>
        <color theme="1"/>
        <rFont val="Times New Roman"/>
        <charset val="134"/>
      </rPr>
      <t>OD</t>
    </r>
    <r>
      <rPr>
        <sz val="11"/>
        <color theme="1"/>
        <rFont val="宋体"/>
        <charset val="134"/>
      </rPr>
      <t>变化值</t>
    </r>
    <r>
      <rPr>
        <sz val="11"/>
        <color theme="1"/>
        <rFont val="Times New Roman"/>
        <charset val="134"/>
      </rPr>
      <t>)</t>
    </r>
  </si>
  <si>
    <r>
      <rPr>
        <sz val="11"/>
        <color theme="1"/>
        <rFont val="Times New Roman"/>
        <charset val="134"/>
      </rPr>
      <t>m</t>
    </r>
    <r>
      <rPr>
        <sz val="11"/>
        <color theme="1"/>
        <rFont val="宋体"/>
        <charset val="134"/>
      </rPr>
      <t>：组织湿重质量，</t>
    </r>
    <r>
      <rPr>
        <sz val="11"/>
        <color theme="1"/>
        <rFont val="Times New Roman"/>
        <charset val="134"/>
      </rPr>
      <t>g</t>
    </r>
  </si>
  <si>
    <r>
      <rPr>
        <sz val="11"/>
        <color theme="1"/>
        <rFont val="宋体"/>
        <charset val="134"/>
      </rPr>
      <t>以标准品浓度为</t>
    </r>
    <r>
      <rPr>
        <sz val="11"/>
        <color theme="1"/>
        <rFont val="Times New Roman"/>
        <charset val="134"/>
      </rPr>
      <t>x</t>
    </r>
    <r>
      <rPr>
        <sz val="11"/>
        <color theme="1"/>
        <rFont val="宋体"/>
        <charset val="134"/>
      </rPr>
      <t>轴，以绝对</t>
    </r>
    <r>
      <rPr>
        <sz val="11"/>
        <color theme="1"/>
        <rFont val="Times New Roman"/>
        <charset val="134"/>
      </rPr>
      <t>OD</t>
    </r>
    <r>
      <rPr>
        <sz val="11"/>
        <color theme="1"/>
        <rFont val="宋体"/>
        <charset val="134"/>
      </rPr>
      <t>值为</t>
    </r>
    <r>
      <rPr>
        <sz val="11"/>
        <color theme="1"/>
        <rFont val="Times New Roman"/>
        <charset val="134"/>
      </rPr>
      <t>y</t>
    </r>
    <r>
      <rPr>
        <sz val="11"/>
        <color theme="1"/>
        <rFont val="宋体"/>
        <charset val="134"/>
      </rPr>
      <t>轴，绘制标曲图；所得标曲图为</t>
    </r>
    <r>
      <rPr>
        <sz val="11"/>
        <color theme="1"/>
        <rFont val="Times New Roman"/>
        <charset val="134"/>
      </rPr>
      <t xml:space="preserve"> y=ax+b</t>
    </r>
  </si>
  <si>
    <r>
      <rPr>
        <sz val="11"/>
        <color theme="1"/>
        <rFont val="Times New Roman"/>
        <charset val="134"/>
      </rPr>
      <t>n</t>
    </r>
    <r>
      <rPr>
        <sz val="11"/>
        <color theme="1"/>
        <rFont val="宋体"/>
        <charset val="134"/>
      </rPr>
      <t>：细胞个数，</t>
    </r>
    <r>
      <rPr>
        <sz val="11"/>
        <color theme="1"/>
        <rFont val="Times New Roman"/>
        <charset val="134"/>
      </rPr>
      <t>10^6</t>
    </r>
  </si>
  <si>
    <r>
      <rPr>
        <sz val="11"/>
        <color theme="1"/>
        <rFont val="Times New Roman"/>
        <charset val="134"/>
      </rPr>
      <t>V</t>
    </r>
    <r>
      <rPr>
        <sz val="11"/>
        <color theme="1"/>
        <rFont val="宋体"/>
        <charset val="134"/>
      </rPr>
      <t>：样本匀浆液体积，</t>
    </r>
    <r>
      <rPr>
        <sz val="11"/>
        <color theme="1"/>
        <rFont val="Times New Roman"/>
        <charset val="134"/>
      </rPr>
      <t>mL</t>
    </r>
  </si>
  <si>
    <r>
      <rPr>
        <sz val="11"/>
        <color theme="1"/>
        <rFont val="Times New Roman"/>
        <charset val="134"/>
      </rPr>
      <t>f</t>
    </r>
    <r>
      <rPr>
        <sz val="11"/>
        <color theme="1"/>
        <rFont val="宋体"/>
        <charset val="134"/>
      </rPr>
      <t>：样本加入检测体系前的稀释倍数</t>
    </r>
  </si>
  <si>
    <t>a:</t>
  </si>
  <si>
    <t>b:</t>
  </si>
  <si>
    <r>
      <rPr>
        <sz val="11"/>
        <color theme="1"/>
        <rFont val="Times New Roman"/>
        <charset val="134"/>
      </rPr>
      <t>OD</t>
    </r>
    <r>
      <rPr>
        <sz val="11"/>
        <color theme="1"/>
        <rFont val="宋体"/>
        <charset val="134"/>
      </rPr>
      <t>值</t>
    </r>
  </si>
  <si>
    <r>
      <rPr>
        <sz val="11"/>
        <color theme="1"/>
        <rFont val="宋体"/>
        <charset val="134"/>
      </rPr>
      <t>平均</t>
    </r>
    <r>
      <rPr>
        <sz val="11"/>
        <color theme="1"/>
        <rFont val="Times New Roman"/>
        <charset val="134"/>
      </rPr>
      <t>OD</t>
    </r>
    <r>
      <rPr>
        <sz val="11"/>
        <color theme="1"/>
        <rFont val="宋体"/>
        <charset val="134"/>
      </rPr>
      <t>值</t>
    </r>
  </si>
  <si>
    <t>ΔA</t>
  </si>
  <si>
    <t>ΔA450</t>
  </si>
  <si>
    <t>m</t>
  </si>
  <si>
    <t>V</t>
  </si>
  <si>
    <t>n</t>
  </si>
  <si>
    <t>f</t>
  </si>
  <si>
    <r>
      <rPr>
        <sz val="11"/>
        <color theme="1"/>
        <rFont val="Times New Roman"/>
        <charset val="134"/>
      </rPr>
      <t>Gln</t>
    </r>
    <r>
      <rPr>
        <sz val="11"/>
        <color theme="1"/>
        <rFont val="宋体"/>
        <charset val="134"/>
      </rPr>
      <t>含量</t>
    </r>
    <r>
      <rPr>
        <sz val="11"/>
        <color theme="1"/>
        <rFont val="Times New Roman"/>
        <charset val="134"/>
      </rPr>
      <t xml:space="preserve"> (mmol/L or mmol/kg wet weight or mmol/10^6)</t>
    </r>
  </si>
  <si>
    <r>
      <rPr>
        <sz val="11"/>
        <color theme="1"/>
        <rFont val="宋体"/>
        <charset val="134"/>
      </rPr>
      <t>液体</t>
    </r>
  </si>
  <si>
    <t>/</t>
  </si>
  <si>
    <r>
      <rPr>
        <sz val="11"/>
        <color theme="1"/>
        <rFont val="宋体"/>
        <charset val="134"/>
      </rPr>
      <t>组织</t>
    </r>
  </si>
  <si>
    <r>
      <rPr>
        <sz val="11"/>
        <color theme="1"/>
        <rFont val="宋体"/>
        <charset val="134"/>
      </rPr>
      <t>细胞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</si>
</sst>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0"/>
  </numFmts>
  <fonts count="28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2"/>
      <color theme="1"/>
      <name val="Times New Roman"/>
      <charset val="134"/>
    </font>
    <font>
      <b/>
      <sz val="12"/>
      <color theme="1"/>
      <name val="Times New Roman"/>
      <charset val="134"/>
    </font>
    <font>
      <b/>
      <sz val="11"/>
      <color theme="1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</font>
  </fonts>
  <fills count="38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0" tint="-0.149998474074526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7" borderId="1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6" applyNumberFormat="0" applyFill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8" borderId="18" applyNumberFormat="0" applyAlignment="0" applyProtection="0">
      <alignment vertical="center"/>
    </xf>
    <xf numFmtId="0" fontId="15" fillId="9" borderId="19" applyNumberFormat="0" applyAlignment="0" applyProtection="0">
      <alignment vertical="center"/>
    </xf>
    <xf numFmtId="0" fontId="16" fillId="9" borderId="18" applyNumberFormat="0" applyAlignment="0" applyProtection="0">
      <alignment vertical="center"/>
    </xf>
    <xf numFmtId="0" fontId="17" fillId="10" borderId="20" applyNumberFormat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19" fillId="0" borderId="22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3" fillId="34" borderId="0" applyNumberFormat="0" applyBorder="0" applyAlignment="0" applyProtection="0">
      <alignment vertical="center"/>
    </xf>
    <xf numFmtId="0" fontId="24" fillId="35" borderId="0" applyNumberFormat="0" applyBorder="0" applyAlignment="0" applyProtection="0">
      <alignment vertical="center"/>
    </xf>
    <xf numFmtId="0" fontId="24" fillId="36" borderId="0" applyNumberFormat="0" applyBorder="0" applyAlignment="0" applyProtection="0">
      <alignment vertical="center"/>
    </xf>
    <xf numFmtId="0" fontId="23" fillId="37" borderId="0" applyNumberFormat="0" applyBorder="0" applyAlignment="0" applyProtection="0">
      <alignment vertical="center"/>
    </xf>
  </cellStyleXfs>
  <cellXfs count="50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/>
    <xf numFmtId="0" fontId="2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3" borderId="2" xfId="0" applyFont="1" applyFill="1" applyBorder="1" applyAlignment="1">
      <alignment horizontal="left" vertical="center"/>
    </xf>
    <xf numFmtId="0" fontId="1" fillId="3" borderId="3" xfId="0" applyFont="1" applyFill="1" applyBorder="1" applyAlignment="1">
      <alignment horizontal="left" vertical="center"/>
    </xf>
    <xf numFmtId="0" fontId="1" fillId="0" borderId="4" xfId="0" applyFont="1" applyFill="1" applyBorder="1" applyAlignment="1">
      <alignment horizontal="left" vertical="center"/>
    </xf>
    <xf numFmtId="176" fontId="1" fillId="0" borderId="4" xfId="0" applyNumberFormat="1" applyFont="1" applyFill="1" applyBorder="1" applyAlignment="1">
      <alignment horizontal="left" vertical="center"/>
    </xf>
    <xf numFmtId="0" fontId="1" fillId="2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Fill="1" applyBorder="1" applyAlignment="1">
      <alignment horizontal="left" vertical="center"/>
    </xf>
    <xf numFmtId="0" fontId="1" fillId="4" borderId="5" xfId="0" applyFont="1" applyFill="1" applyBorder="1" applyAlignment="1">
      <alignment horizontal="left" vertical="center"/>
    </xf>
    <xf numFmtId="0" fontId="1" fillId="4" borderId="6" xfId="0" applyFont="1" applyFill="1" applyBorder="1" applyAlignment="1">
      <alignment horizontal="left" vertical="center"/>
    </xf>
    <xf numFmtId="0" fontId="1" fillId="5" borderId="7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6" borderId="3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NumberFormat="1" applyFont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176" fontId="1" fillId="0" borderId="3" xfId="0" applyNumberFormat="1" applyFont="1" applyFill="1" applyBorder="1" applyAlignment="1">
      <alignment horizontal="left" vertical="center"/>
    </xf>
    <xf numFmtId="0" fontId="1" fillId="5" borderId="6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6" borderId="8" xfId="0" applyNumberFormat="1" applyFont="1" applyFill="1" applyBorder="1" applyAlignment="1">
      <alignment horizontal="center" vertical="center"/>
    </xf>
    <xf numFmtId="0" fontId="1" fillId="0" borderId="10" xfId="0" applyNumberFormat="1" applyFont="1" applyFill="1" applyBorder="1" applyAlignment="1">
      <alignment horizontal="center" vertical="center"/>
    </xf>
    <xf numFmtId="0" fontId="1" fillId="0" borderId="11" xfId="0" applyNumberFormat="1" applyFont="1" applyFill="1" applyBorder="1" applyAlignment="1">
      <alignment horizontal="center" vertical="center"/>
    </xf>
    <xf numFmtId="0" fontId="1" fillId="6" borderId="9" xfId="0" applyNumberFormat="1" applyFont="1" applyFill="1" applyBorder="1" applyAlignment="1">
      <alignment horizontal="center" vertical="center"/>
    </xf>
    <xf numFmtId="0" fontId="1" fillId="0" borderId="12" xfId="0" applyNumberFormat="1" applyFont="1" applyFill="1" applyBorder="1" applyAlignment="1">
      <alignment horizontal="center" vertical="center"/>
    </xf>
    <xf numFmtId="0" fontId="1" fillId="0" borderId="13" xfId="0" applyNumberFormat="1" applyFont="1" applyFill="1" applyBorder="1" applyAlignment="1">
      <alignment horizontal="center" vertical="center"/>
    </xf>
    <xf numFmtId="0" fontId="1" fillId="0" borderId="0" xfId="0" applyFont="1" applyAlignment="1"/>
    <xf numFmtId="0" fontId="3" fillId="2" borderId="3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4" fillId="0" borderId="3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1" fillId="0" borderId="14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0" xfId="0" applyFont="1" applyBorder="1" applyAlignment="1"/>
    <xf numFmtId="0" fontId="1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zh-CN"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altLang="zh-CN" sz="1800" b="0" i="0" baseline="0">
                <a:effectLst/>
                <a:latin typeface="Times New Roman" panose="02020603050405020304" pitchFamily="18" charset="0"/>
                <a:cs typeface="Times New Roman" panose="02020603050405020304" pitchFamily="18" charset="0"/>
              </a:rPr>
              <a:t>Standard Curve</a:t>
            </a:r>
            <a:endParaRPr lang="zh-CN" altLang="zh-CN">
              <a:effectLst/>
              <a:latin typeface="Times New Roman" panose="02020603050405020304" pitchFamily="18" charset="0"/>
              <a:cs typeface="Times New Roman" panose="02020603050405020304" pitchFamily="18" charset="0"/>
            </a:endParaRP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scatterChart>
        <c:scatterStyle val="marker"/>
        <c:varyColors val="0"/>
        <c:ser>
          <c:idx val="0"/>
          <c:order val="0"/>
          <c:spPr>
            <a:ln w="28575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delete val="1"/>
          </c:dLbls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1"/>
            <c:dispEq val="1"/>
            <c:trendlineLbl>
              <c:layout>
                <c:manualLayout>
                  <c:x val="-0.588251925826345"/>
                  <c:y val="0.0699828347388006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zh-CN"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</c:trendlineLbl>
          </c:trendline>
          <c:xVal>
            <c:numRef>
              <c:f>Sheet1!$A$8:$A$15</c:f>
              <c:numCache>
                <c:formatCode>General</c:formatCode>
                <c:ptCount val="8"/>
                <c:pt idx="0">
                  <c:v>0</c:v>
                </c:pt>
                <c:pt idx="1">
                  <c:v>0.4</c:v>
                </c:pt>
                <c:pt idx="2">
                  <c:v>0.6</c:v>
                </c:pt>
                <c:pt idx="3">
                  <c:v>0.8</c:v>
                </c:pt>
                <c:pt idx="4">
                  <c:v>1.2</c:v>
                </c:pt>
                <c:pt idx="5">
                  <c:v>1.6</c:v>
                </c:pt>
                <c:pt idx="6">
                  <c:v>1.8</c:v>
                </c:pt>
                <c:pt idx="7">
                  <c:v>2</c:v>
                </c:pt>
              </c:numCache>
            </c:numRef>
          </c:xVal>
          <c:yVal>
            <c:numRef>
              <c:f>Sheet1!$I$8:$I$15</c:f>
              <c:numCache>
                <c:formatCode>0.000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53318000"/>
        <c:axId val="853316824"/>
      </c:scatterChart>
      <c:valAx>
        <c:axId val="853318000"/>
        <c:scaling>
          <c:orientation val="minMax"/>
          <c:max val="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zh-CN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853316824"/>
        <c:crosses val="autoZero"/>
        <c:crossBetween val="midCat"/>
      </c:valAx>
      <c:valAx>
        <c:axId val="85331682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0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zh-CN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853318000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uri="{0b15fc19-7d7d-44ad-8c2d-2c3a37ce22c3}">
        <chartProps xmlns="https://web.wps.cn/et/2018/main" chartId="{77140b0b-5157-4aaf-861b-98d2ce41a237}"/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lang="zh-CN"/>
      </a:pPr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9</xdr:col>
      <xdr:colOff>104775</xdr:colOff>
      <xdr:row>4</xdr:row>
      <xdr:rowOff>33337</xdr:rowOff>
    </xdr:from>
    <xdr:to>
      <xdr:col>15</xdr:col>
      <xdr:colOff>38100</xdr:colOff>
      <xdr:row>17</xdr:row>
      <xdr:rowOff>85725</xdr:rowOff>
    </xdr:to>
    <xdr:graphicFrame>
      <xdr:nvGraphicFramePr>
        <xdr:cNvPr id="3" name="图表 2"/>
        <xdr:cNvGraphicFramePr/>
      </xdr:nvGraphicFramePr>
      <xdr:xfrm>
        <a:off x="6667500" y="804545"/>
        <a:ext cx="4686300" cy="271970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27"/>
  <sheetViews>
    <sheetView tabSelected="1" topLeftCell="A8" workbookViewId="0">
      <selection activeCell="G33" sqref="G33"/>
    </sheetView>
  </sheetViews>
  <sheetFormatPr defaultColWidth="9" defaultRowHeight="15"/>
  <cols>
    <col min="1" max="1" width="11.625" style="2" customWidth="1"/>
    <col min="2" max="3" width="9.5" style="2" customWidth="1"/>
    <col min="4" max="8" width="9" style="2"/>
    <col min="9" max="9" width="10.5" style="2" customWidth="1"/>
    <col min="10" max="11" width="11.875" style="2" customWidth="1"/>
    <col min="12" max="14" width="9.875" style="2" customWidth="1"/>
    <col min="15" max="16384" width="9" style="2"/>
  </cols>
  <sheetData>
    <row r="1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15.75" spans="1:24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Q2" s="39" t="s">
        <v>1</v>
      </c>
      <c r="R2" s="40"/>
      <c r="S2" s="40"/>
      <c r="T2" s="40"/>
      <c r="U2" s="40"/>
      <c r="V2" s="40"/>
      <c r="W2" s="40"/>
      <c r="X2" s="40"/>
    </row>
    <row r="3" spans="1:24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Q3" s="41" t="s">
        <v>2</v>
      </c>
      <c r="R3" s="41"/>
      <c r="S3" s="41"/>
      <c r="T3" s="41"/>
      <c r="U3" s="41"/>
      <c r="V3" s="41"/>
      <c r="W3" s="41"/>
      <c r="X3" s="41"/>
    </row>
    <row r="4" customHeight="1" spans="17:24">
      <c r="Q4" s="42" t="s">
        <v>3</v>
      </c>
      <c r="R4" s="43"/>
      <c r="S4" s="43"/>
      <c r="T4" s="43"/>
      <c r="U4" s="43"/>
      <c r="V4" s="43"/>
      <c r="W4" s="43"/>
      <c r="X4" s="44"/>
    </row>
    <row r="5" spans="1:24">
      <c r="A5" s="4" t="s">
        <v>4</v>
      </c>
      <c r="B5" s="4"/>
      <c r="C5" s="4"/>
      <c r="D5" s="4"/>
      <c r="E5" s="4"/>
      <c r="F5" s="4"/>
      <c r="G5" s="4"/>
      <c r="H5" s="4"/>
      <c r="I5" s="4"/>
      <c r="J5" s="28"/>
      <c r="Q5" s="41" t="s">
        <v>5</v>
      </c>
      <c r="R5" s="41"/>
      <c r="S5" s="41"/>
      <c r="T5" s="41"/>
      <c r="U5" s="41"/>
      <c r="V5" s="41"/>
      <c r="W5" s="41"/>
      <c r="X5" s="41"/>
    </row>
    <row r="6" spans="1:24">
      <c r="A6" s="4"/>
      <c r="B6" s="4"/>
      <c r="C6" s="4"/>
      <c r="D6" s="4"/>
      <c r="E6" s="4"/>
      <c r="F6" s="4"/>
      <c r="G6" s="4"/>
      <c r="H6" s="4"/>
      <c r="I6" s="4"/>
      <c r="J6" s="28"/>
      <c r="Q6" s="42" t="s">
        <v>6</v>
      </c>
      <c r="R6" s="43"/>
      <c r="S6" s="43"/>
      <c r="T6" s="43"/>
      <c r="U6" s="43"/>
      <c r="V6" s="43"/>
      <c r="W6" s="43"/>
      <c r="X6" s="44"/>
    </row>
    <row r="7" ht="30" spans="1:24">
      <c r="A7" s="5" t="s">
        <v>7</v>
      </c>
      <c r="B7" s="6" t="s">
        <v>8</v>
      </c>
      <c r="C7" s="6"/>
      <c r="D7" s="7" t="s">
        <v>9</v>
      </c>
      <c r="E7" s="7"/>
      <c r="F7" s="6" t="s">
        <v>10</v>
      </c>
      <c r="G7" s="6"/>
      <c r="H7" s="8" t="s">
        <v>11</v>
      </c>
      <c r="I7" s="8" t="s">
        <v>12</v>
      </c>
      <c r="Q7" s="41" t="s">
        <v>13</v>
      </c>
      <c r="R7" s="41"/>
      <c r="S7" s="41"/>
      <c r="T7" s="41"/>
      <c r="U7" s="41"/>
      <c r="V7" s="41"/>
      <c r="W7" s="41"/>
      <c r="X7" s="41"/>
    </row>
    <row r="8" spans="1:24">
      <c r="A8" s="9">
        <v>0</v>
      </c>
      <c r="B8" s="9"/>
      <c r="C8" s="9"/>
      <c r="D8" s="10"/>
      <c r="E8" s="10"/>
      <c r="F8" s="11">
        <f>D8-B8</f>
        <v>0</v>
      </c>
      <c r="G8" s="11">
        <f>E8-C8</f>
        <v>0</v>
      </c>
      <c r="H8" s="12">
        <f>AVERAGE(F8:G8)</f>
        <v>0</v>
      </c>
      <c r="I8" s="29">
        <f>ABS(H8-$H$8)</f>
        <v>0</v>
      </c>
      <c r="Q8" s="42" t="s">
        <v>14</v>
      </c>
      <c r="R8" s="43"/>
      <c r="S8" s="43"/>
      <c r="T8" s="43"/>
      <c r="U8" s="43"/>
      <c r="V8" s="43"/>
      <c r="W8" s="43"/>
      <c r="X8" s="44"/>
    </row>
    <row r="9" spans="1:24">
      <c r="A9" s="9">
        <v>0.4</v>
      </c>
      <c r="B9" s="9"/>
      <c r="C9" s="9"/>
      <c r="D9" s="10"/>
      <c r="E9" s="10"/>
      <c r="F9" s="11">
        <f t="shared" ref="F9:F15" si="0">D9-B9</f>
        <v>0</v>
      </c>
      <c r="G9" s="11">
        <f t="shared" ref="G9:G15" si="1">E9-C9</f>
        <v>0</v>
      </c>
      <c r="H9" s="12">
        <f t="shared" ref="H9:H15" si="2">AVERAGE(F9:G9)</f>
        <v>0</v>
      </c>
      <c r="I9" s="29">
        <f t="shared" ref="I9:I15" si="3">ABS(H9-$H$8)</f>
        <v>0</v>
      </c>
      <c r="Q9" s="45" t="s">
        <v>15</v>
      </c>
      <c r="R9" s="46"/>
      <c r="S9" s="46"/>
      <c r="T9" s="46"/>
      <c r="U9" s="46"/>
      <c r="V9" s="46"/>
      <c r="W9" s="46"/>
      <c r="X9" s="47"/>
    </row>
    <row r="10" spans="1:24">
      <c r="A10" s="9">
        <v>0.6</v>
      </c>
      <c r="B10" s="9"/>
      <c r="C10" s="9"/>
      <c r="D10" s="10"/>
      <c r="E10" s="10"/>
      <c r="F10" s="11">
        <f t="shared" si="0"/>
        <v>0</v>
      </c>
      <c r="G10" s="11">
        <f t="shared" si="1"/>
        <v>0</v>
      </c>
      <c r="H10" s="12">
        <f t="shared" si="2"/>
        <v>0</v>
      </c>
      <c r="I10" s="29">
        <f t="shared" si="3"/>
        <v>0</v>
      </c>
      <c r="Q10" s="45" t="s">
        <v>16</v>
      </c>
      <c r="R10" s="46"/>
      <c r="S10" s="46"/>
      <c r="T10" s="46"/>
      <c r="U10" s="46"/>
      <c r="V10" s="46"/>
      <c r="W10" s="46"/>
      <c r="X10" s="47"/>
    </row>
    <row r="11" spans="1:24">
      <c r="A11" s="9">
        <v>0.8</v>
      </c>
      <c r="B11" s="9"/>
      <c r="C11" s="9"/>
      <c r="D11" s="10"/>
      <c r="E11" s="10"/>
      <c r="F11" s="11">
        <f t="shared" si="0"/>
        <v>0</v>
      </c>
      <c r="G11" s="11">
        <f t="shared" si="1"/>
        <v>0</v>
      </c>
      <c r="H11" s="12">
        <f t="shared" si="2"/>
        <v>0</v>
      </c>
      <c r="I11" s="29">
        <f t="shared" si="3"/>
        <v>0</v>
      </c>
      <c r="Q11" s="45" t="s">
        <v>17</v>
      </c>
      <c r="R11" s="46"/>
      <c r="S11" s="46"/>
      <c r="T11" s="46"/>
      <c r="U11" s="46"/>
      <c r="V11" s="46"/>
      <c r="W11" s="46"/>
      <c r="X11" s="47"/>
    </row>
    <row r="12" spans="1:24">
      <c r="A12" s="9">
        <v>1.2</v>
      </c>
      <c r="B12" s="9"/>
      <c r="C12" s="9"/>
      <c r="D12" s="10"/>
      <c r="E12" s="10"/>
      <c r="F12" s="11">
        <f t="shared" si="0"/>
        <v>0</v>
      </c>
      <c r="G12" s="11">
        <f t="shared" si="1"/>
        <v>0</v>
      </c>
      <c r="H12" s="12">
        <f t="shared" si="2"/>
        <v>0</v>
      </c>
      <c r="I12" s="29">
        <f t="shared" si="3"/>
        <v>0</v>
      </c>
      <c r="Q12" s="45" t="s">
        <v>18</v>
      </c>
      <c r="R12" s="46"/>
      <c r="S12" s="46"/>
      <c r="T12" s="46"/>
      <c r="U12" s="46"/>
      <c r="V12" s="46"/>
      <c r="W12" s="46"/>
      <c r="X12" s="47"/>
    </row>
    <row r="13" spans="1:24">
      <c r="A13" s="9">
        <v>1.6</v>
      </c>
      <c r="B13" s="9"/>
      <c r="C13" s="9"/>
      <c r="D13" s="10"/>
      <c r="E13" s="10"/>
      <c r="F13" s="11">
        <f t="shared" si="0"/>
        <v>0</v>
      </c>
      <c r="G13" s="11">
        <f t="shared" si="1"/>
        <v>0</v>
      </c>
      <c r="H13" s="12">
        <f t="shared" si="2"/>
        <v>0</v>
      </c>
      <c r="I13" s="29">
        <f t="shared" si="3"/>
        <v>0</v>
      </c>
      <c r="Q13" s="45" t="s">
        <v>19</v>
      </c>
      <c r="R13" s="46"/>
      <c r="S13" s="46"/>
      <c r="T13" s="46"/>
      <c r="U13" s="46"/>
      <c r="V13" s="46"/>
      <c r="W13" s="46"/>
      <c r="X13" s="47"/>
    </row>
    <row r="14" spans="1:24">
      <c r="A14" s="9">
        <v>1.8</v>
      </c>
      <c r="B14" s="9"/>
      <c r="C14" s="9"/>
      <c r="D14" s="10"/>
      <c r="E14" s="10"/>
      <c r="F14" s="11">
        <f t="shared" si="0"/>
        <v>0</v>
      </c>
      <c r="G14" s="11">
        <f t="shared" si="1"/>
        <v>0</v>
      </c>
      <c r="H14" s="12">
        <f t="shared" si="2"/>
        <v>0</v>
      </c>
      <c r="I14" s="29">
        <f t="shared" si="3"/>
        <v>0</v>
      </c>
      <c r="Q14" s="45" t="s">
        <v>20</v>
      </c>
      <c r="R14" s="46"/>
      <c r="S14" s="46"/>
      <c r="T14" s="46"/>
      <c r="U14" s="46"/>
      <c r="V14" s="46"/>
      <c r="W14" s="46"/>
      <c r="X14" s="47"/>
    </row>
    <row r="15" spans="1:24">
      <c r="A15" s="9">
        <v>2</v>
      </c>
      <c r="B15" s="9"/>
      <c r="C15" s="9"/>
      <c r="D15" s="10"/>
      <c r="E15" s="10"/>
      <c r="F15" s="11">
        <f t="shared" si="0"/>
        <v>0</v>
      </c>
      <c r="G15" s="11">
        <f t="shared" si="1"/>
        <v>0</v>
      </c>
      <c r="H15" s="12">
        <f t="shared" si="2"/>
        <v>0</v>
      </c>
      <c r="I15" s="29">
        <f t="shared" si="3"/>
        <v>0</v>
      </c>
      <c r="Q15" s="45" t="s">
        <v>21</v>
      </c>
      <c r="R15" s="46"/>
      <c r="S15" s="46"/>
      <c r="T15" s="46"/>
      <c r="U15" s="46"/>
      <c r="V15" s="46"/>
      <c r="W15" s="46"/>
      <c r="X15" s="47"/>
    </row>
    <row r="16" customHeight="1" spans="1:24">
      <c r="A16" s="13" t="s">
        <v>22</v>
      </c>
      <c r="B16" s="13"/>
      <c r="C16" s="13"/>
      <c r="D16" s="13"/>
      <c r="E16" s="13"/>
      <c r="F16" s="13"/>
      <c r="G16" s="13"/>
      <c r="H16" s="13"/>
      <c r="I16" s="13"/>
      <c r="Q16" s="45" t="s">
        <v>23</v>
      </c>
      <c r="R16" s="46"/>
      <c r="S16" s="46"/>
      <c r="T16" s="46"/>
      <c r="U16" s="46"/>
      <c r="V16" s="46"/>
      <c r="W16" s="46"/>
      <c r="X16" s="47"/>
    </row>
    <row r="17" spans="1:26">
      <c r="A17" s="13"/>
      <c r="B17" s="13"/>
      <c r="C17" s="13"/>
      <c r="D17" s="13"/>
      <c r="E17" s="13"/>
      <c r="F17" s="13"/>
      <c r="G17" s="13"/>
      <c r="H17" s="13"/>
      <c r="I17" s="13"/>
      <c r="Q17" s="45" t="s">
        <v>24</v>
      </c>
      <c r="R17" s="46"/>
      <c r="S17" s="46"/>
      <c r="T17" s="46"/>
      <c r="U17" s="46"/>
      <c r="V17" s="46"/>
      <c r="W17" s="46"/>
      <c r="X17" s="47"/>
      <c r="Y17" s="48"/>
      <c r="Z17" s="48"/>
    </row>
    <row r="18" ht="15.75" spans="1:26">
      <c r="A18" s="13"/>
      <c r="B18" s="13"/>
      <c r="C18" s="13"/>
      <c r="D18" s="13"/>
      <c r="E18" s="13"/>
      <c r="F18" s="13"/>
      <c r="G18" s="13"/>
      <c r="H18" s="13"/>
      <c r="I18" s="13"/>
      <c r="Q18" s="45" t="s">
        <v>25</v>
      </c>
      <c r="R18" s="46"/>
      <c r="S18" s="46"/>
      <c r="T18" s="46"/>
      <c r="U18" s="46"/>
      <c r="V18" s="46"/>
      <c r="W18" s="46"/>
      <c r="X18" s="47"/>
      <c r="Y18" s="49"/>
      <c r="Z18" s="49"/>
    </row>
    <row r="19" ht="15.75" spans="1:26">
      <c r="A19" s="14"/>
      <c r="B19" s="14"/>
      <c r="C19" s="14"/>
      <c r="D19" s="15"/>
      <c r="E19" s="15"/>
      <c r="F19" s="16" t="s">
        <v>26</v>
      </c>
      <c r="G19" s="17">
        <f>SLOPE(I8:I15,A8:A15)</f>
        <v>0</v>
      </c>
      <c r="H19" s="18" t="s">
        <v>27</v>
      </c>
      <c r="I19" s="30">
        <f>INTERCEPT(I8:I15,A8:A15)</f>
        <v>0</v>
      </c>
      <c r="Q19" s="48"/>
      <c r="R19" s="48"/>
      <c r="S19" s="48"/>
      <c r="T19" s="48"/>
      <c r="U19" s="48"/>
      <c r="V19" s="48"/>
      <c r="W19" s="48"/>
      <c r="X19" s="48"/>
      <c r="Y19" s="48"/>
      <c r="Z19" s="48"/>
    </row>
    <row r="20" spans="1:26">
      <c r="A20" s="14"/>
      <c r="B20" s="14"/>
      <c r="C20" s="14"/>
      <c r="D20" s="15"/>
      <c r="E20" s="15"/>
      <c r="Q20" s="48"/>
      <c r="R20" s="48"/>
      <c r="S20" s="48"/>
      <c r="T20" s="48"/>
      <c r="U20" s="48"/>
      <c r="V20" s="48"/>
      <c r="W20" s="48"/>
      <c r="X20" s="48"/>
      <c r="Y20" s="48"/>
      <c r="Z20" s="48"/>
    </row>
    <row r="21" s="1" customFormat="1" ht="44.25" customHeight="1" spans="1:23">
      <c r="A21" s="19"/>
      <c r="B21" s="19"/>
      <c r="C21" s="19" t="s">
        <v>28</v>
      </c>
      <c r="D21" s="19"/>
      <c r="E21" s="19"/>
      <c r="F21" s="19" t="s">
        <v>29</v>
      </c>
      <c r="G21" s="19" t="s">
        <v>30</v>
      </c>
      <c r="H21" s="19" t="s">
        <v>31</v>
      </c>
      <c r="I21" s="19" t="s">
        <v>32</v>
      </c>
      <c r="J21" s="19" t="s">
        <v>33</v>
      </c>
      <c r="K21" s="19" t="s">
        <v>34</v>
      </c>
      <c r="L21" s="19" t="s">
        <v>35</v>
      </c>
      <c r="M21" s="31" t="s">
        <v>36</v>
      </c>
      <c r="N21" s="31"/>
      <c r="O21" s="2"/>
      <c r="P21" s="2"/>
      <c r="Q21" s="2"/>
      <c r="R21" s="2"/>
      <c r="S21" s="2"/>
      <c r="T21" s="2"/>
      <c r="U21" s="2"/>
      <c r="V21" s="2"/>
      <c r="W21" s="2"/>
    </row>
    <row r="22" s="1" customFormat="1" spans="1:23">
      <c r="A22" s="20" t="s">
        <v>37</v>
      </c>
      <c r="B22" s="19" t="s">
        <v>8</v>
      </c>
      <c r="C22" s="21"/>
      <c r="D22" s="21"/>
      <c r="E22" s="21"/>
      <c r="F22" s="22" t="e">
        <f t="shared" ref="F22:F27" si="4">AVERAGE(C22:E22)</f>
        <v>#DIV/0!</v>
      </c>
      <c r="G22" s="23" t="e">
        <f>F23-F22</f>
        <v>#DIV/0!</v>
      </c>
      <c r="H22" s="24" t="e">
        <f>G22-$H$8</f>
        <v>#DIV/0!</v>
      </c>
      <c r="I22" s="24" t="s">
        <v>38</v>
      </c>
      <c r="J22" s="24" t="s">
        <v>38</v>
      </c>
      <c r="K22" s="24" t="s">
        <v>38</v>
      </c>
      <c r="L22" s="32"/>
      <c r="M22" s="33" t="e">
        <f>(H22-$I$19)/$G$19*L22</f>
        <v>#DIV/0!</v>
      </c>
      <c r="N22" s="34"/>
      <c r="O22" s="2"/>
      <c r="P22" s="2"/>
      <c r="Q22" s="2"/>
      <c r="R22" s="2"/>
      <c r="S22" s="2"/>
      <c r="T22" s="2"/>
      <c r="U22" s="2"/>
      <c r="V22" s="2"/>
      <c r="W22" s="2"/>
    </row>
    <row r="23" spans="1:18">
      <c r="A23" s="25"/>
      <c r="B23" s="19" t="s">
        <v>9</v>
      </c>
      <c r="C23" s="21"/>
      <c r="D23" s="21"/>
      <c r="E23" s="21"/>
      <c r="F23" s="22" t="e">
        <f t="shared" si="4"/>
        <v>#DIV/0!</v>
      </c>
      <c r="G23" s="26"/>
      <c r="H23" s="27"/>
      <c r="I23" s="27"/>
      <c r="J23" s="27"/>
      <c r="K23" s="27"/>
      <c r="L23" s="35"/>
      <c r="M23" s="36"/>
      <c r="N23" s="37"/>
      <c r="O23" s="38"/>
      <c r="P23" s="38"/>
      <c r="Q23" s="38"/>
      <c r="R23" s="38"/>
    </row>
    <row r="24" s="1" customFormat="1" spans="1:23">
      <c r="A24" s="20" t="s">
        <v>39</v>
      </c>
      <c r="B24" s="19" t="s">
        <v>8</v>
      </c>
      <c r="C24" s="21"/>
      <c r="D24" s="21"/>
      <c r="E24" s="21"/>
      <c r="F24" s="22" t="e">
        <f t="shared" si="4"/>
        <v>#DIV/0!</v>
      </c>
      <c r="G24" s="23" t="e">
        <f t="shared" ref="G24" si="5">F25-F24</f>
        <v>#DIV/0!</v>
      </c>
      <c r="H24" s="24" t="e">
        <f t="shared" ref="H24" si="6">G24-$H$8</f>
        <v>#DIV/0!</v>
      </c>
      <c r="I24" s="32"/>
      <c r="J24" s="32"/>
      <c r="K24" s="24" t="s">
        <v>38</v>
      </c>
      <c r="L24" s="32"/>
      <c r="M24" s="33" t="e">
        <f>(H24-$I$19)/$G$19*L24/(I24/J24)</f>
        <v>#DIV/0!</v>
      </c>
      <c r="N24" s="34"/>
      <c r="O24" s="2"/>
      <c r="P24" s="2"/>
      <c r="Q24" s="2"/>
      <c r="R24" s="2"/>
      <c r="S24" s="2"/>
      <c r="T24" s="2"/>
      <c r="U24" s="2"/>
      <c r="V24" s="2"/>
      <c r="W24" s="2"/>
    </row>
    <row r="25" spans="1:18">
      <c r="A25" s="25"/>
      <c r="B25" s="19" t="s">
        <v>9</v>
      </c>
      <c r="C25" s="21"/>
      <c r="D25" s="21"/>
      <c r="E25" s="21"/>
      <c r="F25" s="22" t="e">
        <f t="shared" si="4"/>
        <v>#DIV/0!</v>
      </c>
      <c r="G25" s="26"/>
      <c r="H25" s="27"/>
      <c r="I25" s="35"/>
      <c r="J25" s="35"/>
      <c r="K25" s="27"/>
      <c r="L25" s="35"/>
      <c r="M25" s="36"/>
      <c r="N25" s="37"/>
      <c r="O25" s="38"/>
      <c r="P25" s="38"/>
      <c r="Q25" s="38"/>
      <c r="R25" s="38"/>
    </row>
    <row r="26" s="1" customFormat="1" spans="1:23">
      <c r="A26" s="20" t="s">
        <v>40</v>
      </c>
      <c r="B26" s="19" t="s">
        <v>8</v>
      </c>
      <c r="C26" s="21"/>
      <c r="D26" s="21"/>
      <c r="E26" s="21"/>
      <c r="F26" s="22" t="e">
        <f t="shared" si="4"/>
        <v>#DIV/0!</v>
      </c>
      <c r="G26" s="23" t="e">
        <f t="shared" ref="G26" si="7">F27-F26</f>
        <v>#DIV/0!</v>
      </c>
      <c r="H26" s="24" t="e">
        <f t="shared" ref="H26" si="8">G26-$H$8</f>
        <v>#DIV/0!</v>
      </c>
      <c r="I26" s="24" t="s">
        <v>38</v>
      </c>
      <c r="J26" s="32"/>
      <c r="K26" s="32"/>
      <c r="L26" s="32"/>
      <c r="M26" s="33" t="e">
        <f>(H26-$I$19)/$G$19*L26/(K26/J26)</f>
        <v>#DIV/0!</v>
      </c>
      <c r="N26" s="34"/>
      <c r="O26" s="2"/>
      <c r="P26" s="2"/>
      <c r="Q26" s="2"/>
      <c r="R26" s="2"/>
      <c r="S26" s="2"/>
      <c r="T26" s="2"/>
      <c r="U26" s="2"/>
      <c r="V26" s="2"/>
      <c r="W26" s="2"/>
    </row>
    <row r="27" spans="1:18">
      <c r="A27" s="25"/>
      <c r="B27" s="19" t="s">
        <v>9</v>
      </c>
      <c r="C27" s="21"/>
      <c r="D27" s="21"/>
      <c r="E27" s="21"/>
      <c r="F27" s="22" t="e">
        <f t="shared" si="4"/>
        <v>#DIV/0!</v>
      </c>
      <c r="G27" s="26"/>
      <c r="H27" s="27"/>
      <c r="I27" s="27"/>
      <c r="J27" s="35"/>
      <c r="K27" s="35"/>
      <c r="L27" s="35"/>
      <c r="M27" s="36"/>
      <c r="N27" s="37"/>
      <c r="O27" s="38"/>
      <c r="P27" s="38"/>
      <c r="Q27" s="38"/>
      <c r="R27" s="38"/>
    </row>
  </sheetData>
  <mergeCells count="49">
    <mergeCell ref="Q2:X2"/>
    <mergeCell ref="Q3:X3"/>
    <mergeCell ref="Q4:X4"/>
    <mergeCell ref="Q5:X5"/>
    <mergeCell ref="Q6:X6"/>
    <mergeCell ref="B7:C7"/>
    <mergeCell ref="D7:E7"/>
    <mergeCell ref="F7:G7"/>
    <mergeCell ref="Q7:X7"/>
    <mergeCell ref="Q8:X8"/>
    <mergeCell ref="Q9:X9"/>
    <mergeCell ref="Q10:X10"/>
    <mergeCell ref="Q11:X11"/>
    <mergeCell ref="Q12:X12"/>
    <mergeCell ref="Q13:X13"/>
    <mergeCell ref="Q14:X14"/>
    <mergeCell ref="Q15:X15"/>
    <mergeCell ref="Q16:X16"/>
    <mergeCell ref="Q17:X17"/>
    <mergeCell ref="Q18:X18"/>
    <mergeCell ref="C21:E21"/>
    <mergeCell ref="M21:N21"/>
    <mergeCell ref="A22:A23"/>
    <mergeCell ref="A24:A25"/>
    <mergeCell ref="A26:A27"/>
    <mergeCell ref="G22:G23"/>
    <mergeCell ref="G24:G25"/>
    <mergeCell ref="G26:G27"/>
    <mergeCell ref="H22:H23"/>
    <mergeCell ref="H24:H25"/>
    <mergeCell ref="H26:H27"/>
    <mergeCell ref="I22:I23"/>
    <mergeCell ref="I24:I25"/>
    <mergeCell ref="I26:I27"/>
    <mergeCell ref="J22:J23"/>
    <mergeCell ref="J24:J25"/>
    <mergeCell ref="J26:J27"/>
    <mergeCell ref="K22:K23"/>
    <mergeCell ref="K24:K25"/>
    <mergeCell ref="K26:K27"/>
    <mergeCell ref="L22:L23"/>
    <mergeCell ref="L24:L25"/>
    <mergeCell ref="L26:L27"/>
    <mergeCell ref="M24:N25"/>
    <mergeCell ref="M26:N27"/>
    <mergeCell ref="M22:N23"/>
    <mergeCell ref="A1:N3"/>
    <mergeCell ref="A5:I6"/>
    <mergeCell ref="A16:I18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董晓冰</cp:lastModifiedBy>
  <dcterms:created xsi:type="dcterms:W3CDTF">2006-09-16T00:00:00Z</dcterms:created>
  <dcterms:modified xsi:type="dcterms:W3CDTF">2024-12-06T07:02:57Z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AF1C94C66A2740FCAED2D97620CFF8C4_12</vt:lpwstr>
  </property>
  <property fmtid="{D5CDD505-2E9C-101B-9397-08002B2CF9AE}" pid="3" name="KSOProductBuildVer">
    <vt:lpwstr>2052-12.1.0.18912</vt:lpwstr>
  </property>
</Properties>
</file>