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<sst xmlns="http://schemas.openxmlformats.org/spreadsheetml/2006/main" count="30" uniqueCount="29">
  <si>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E-BC-K880-M</t>
  </si>
  <si>
    <t>Calculation</t>
  </si>
  <si>
    <t>细胞样本(以细胞个数进行计算)：</t>
  </si>
  <si>
    <r>
      <rPr>
        <sz val="11"/>
        <color theme="1"/>
        <rFont val="Times New Roman"/>
        <charset val="134"/>
      </rPr>
      <t xml:space="preserve">Fe 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(nmol/10^6) = (∆A - b) ÷ a ÷ ( N / V) × f</t>
    </r>
  </si>
  <si>
    <t>标曲数据处理</t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</si>
  <si>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</si>
  <si>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(μmol/L)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</si>
  <si>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</si>
  <si>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</si>
  <si>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</si>
  <si>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</si>
  <si>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</si>
  <si>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：标曲的斜率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</si>
  <si>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：标曲的截距</t>
    </r>
  </si>
  <si>
    <r>
      <rPr>
        <sz val="11"/>
        <color theme="1"/>
        <rFont val="Times New Roman"/>
        <charset val="134"/>
      </rPr>
      <t>∆A</t>
    </r>
    <r>
      <rPr>
        <sz val="11"/>
        <color theme="1"/>
        <rFont val="宋体"/>
        <charset val="134"/>
      </rPr>
      <t>：样本的绝对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测定孔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</si>
  <si>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：用于裂解的细胞样本数量</t>
    </r>
    <r>
      <rPr>
        <sz val="11"/>
        <color theme="1"/>
        <rFont val="Times New Roman"/>
        <charset val="134"/>
      </rPr>
      <t>/10^6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</si>
  <si>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：细胞样本处理时试剂一加入量</t>
    </r>
    <r>
      <rPr>
        <sz val="11"/>
        <color theme="1"/>
        <rFont val="Times New Roman"/>
        <charset val="134"/>
      </rPr>
      <t>(mL)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</si>
  <si>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</si>
  <si>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</si>
  <si>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</si>
  <si>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</si>
  <si>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</si>
  <si>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</t>
  </si>
  <si>
    <t>N</t>
  </si>
  <si>
    <t>V</t>
  </si>
  <si>
    <t>f</t>
  </si>
  <si>
    <r>
      <rPr>
        <sz val="11"/>
        <color theme="1"/>
        <rFont val="Times New Roman"/>
        <charset val="134"/>
      </rPr>
      <t xml:space="preserve">Fe 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(nmol/10^6) </t>
    </r>
  </si>
  <si>
    <t>细胞</t>
  </si>
  <si>
    <t>测定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</si>
</sst>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961264"/>
        <c:axId val="895961656"/>
      </c:scatterChart>
      <c:valAx>
        <c:axId val="89596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5961656"/>
        <c:crosses val="autoZero"/>
        <c:crossBetween val="midCat"/>
      </c:valAx>
      <c:valAx>
        <c:axId val="89596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596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058d0edc-33f5-40b2-9298-5c8babaeb8d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214593</xdr:colOff>
      <xdr:row>3</xdr:row>
      <xdr:rowOff>132510</xdr:rowOff>
    </xdr:from>
    <xdr:to>
      <xdr:col>12</xdr:col>
      <xdr:colOff>585506</xdr:colOff>
      <xdr:row>18</xdr:row>
      <xdr:rowOff>165847</xdr:rowOff>
    </xdr:to>
    <xdr:graphicFrame>
      <xdr:nvGraphicFramePr>
        <xdr:cNvPr id="2" name="图表 1"/>
        <xdr:cNvGraphicFramePr/>
      </xdr:nvGraphicFramePr>
      <xdr:xfrm>
        <a:off x="3833495" y="732155"/>
        <a:ext cx="6038850" cy="2881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zoomScale="115" zoomScaleNormal="115" workbookViewId="0">
      <selection activeCell="K24" sqref="K24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2.25" style="2" customWidth="1"/>
    <col min="13" max="13" width="10.25" style="2" customWidth="1"/>
    <col min="14" max="20" width="10.625" style="2" customWidth="1"/>
    <col min="21" max="21" width="11.625" style="2" customWidth="1"/>
    <col min="22" max="16384" width="9" style="2"/>
  </cols>
  <sheetData>
    <row r="1" ht="15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5" t="s">
        <v>1</v>
      </c>
      <c r="O2" s="26"/>
      <c r="P2" s="26"/>
      <c r="Q2" s="26"/>
      <c r="R2" s="26"/>
      <c r="S2" s="26"/>
      <c r="T2" s="26"/>
      <c r="U2" s="26"/>
    </row>
    <row r="3" ht="15.75" customHeight="1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27" t="s">
        <v>2</v>
      </c>
      <c r="O3" s="28"/>
      <c r="P3" s="28"/>
      <c r="Q3" s="28"/>
      <c r="R3" s="28"/>
      <c r="S3" s="28"/>
      <c r="T3" s="28"/>
      <c r="U3" s="28"/>
    </row>
    <row r="4" spans="14:21">
      <c r="N4" s="29" t="s">
        <v>3</v>
      </c>
      <c r="O4" s="30"/>
      <c r="P4" s="30"/>
      <c r="Q4" s="30"/>
      <c r="R4" s="30"/>
      <c r="S4" s="30"/>
      <c r="T4" s="30"/>
      <c r="U4" s="37"/>
    </row>
    <row r="5" customHeight="1" spans="1:21">
      <c r="A5" s="4" t="s">
        <v>4</v>
      </c>
      <c r="B5" s="4"/>
      <c r="C5" s="4"/>
      <c r="D5" s="4"/>
      <c r="E5" s="4"/>
      <c r="N5" s="31" t="s">
        <v>5</v>
      </c>
      <c r="O5" s="32"/>
      <c r="P5" s="32"/>
      <c r="Q5" s="32"/>
      <c r="R5" s="32"/>
      <c r="S5" s="32"/>
      <c r="T5" s="32"/>
      <c r="U5" s="38"/>
    </row>
    <row r="6" ht="14.25" customHeight="1" spans="1:21">
      <c r="A6" s="5" t="s">
        <v>6</v>
      </c>
      <c r="B6" s="6" t="s">
        <v>7</v>
      </c>
      <c r="C6" s="6"/>
      <c r="D6" s="7" t="s">
        <v>8</v>
      </c>
      <c r="E6" s="7" t="s">
        <v>9</v>
      </c>
      <c r="N6" s="31" t="s">
        <v>10</v>
      </c>
      <c r="O6" s="32"/>
      <c r="P6" s="32"/>
      <c r="Q6" s="32"/>
      <c r="R6" s="32"/>
      <c r="S6" s="32"/>
      <c r="T6" s="32"/>
      <c r="U6" s="38"/>
    </row>
    <row r="7" customHeight="1" spans="1:21">
      <c r="A7" s="8"/>
      <c r="B7" s="8"/>
      <c r="C7" s="8"/>
      <c r="D7" s="8"/>
      <c r="E7" s="8"/>
      <c r="N7" s="31" t="s">
        <v>11</v>
      </c>
      <c r="O7" s="32"/>
      <c r="P7" s="32"/>
      <c r="Q7" s="32"/>
      <c r="R7" s="32"/>
      <c r="S7" s="32"/>
      <c r="T7" s="32"/>
      <c r="U7" s="38"/>
    </row>
    <row r="8" customHeight="1" spans="1:21">
      <c r="A8" s="9">
        <v>0</v>
      </c>
      <c r="B8" s="10"/>
      <c r="C8" s="10"/>
      <c r="D8" s="11" t="e">
        <f>AVERAGE(B8:C8)</f>
        <v>#DIV/0!</v>
      </c>
      <c r="E8" s="12" t="e">
        <f>D8-$D$8</f>
        <v>#DIV/0!</v>
      </c>
      <c r="N8" s="33" t="s">
        <v>12</v>
      </c>
      <c r="O8" s="34"/>
      <c r="P8" s="34"/>
      <c r="Q8" s="34"/>
      <c r="R8" s="34"/>
      <c r="S8" s="34"/>
      <c r="T8" s="34"/>
      <c r="U8" s="39"/>
    </row>
    <row r="9" customHeight="1" spans="1:21">
      <c r="A9" s="9">
        <v>5</v>
      </c>
      <c r="B9" s="10"/>
      <c r="C9" s="10"/>
      <c r="D9" s="11" t="e">
        <f t="shared" ref="D9:D15" si="0">AVERAGE(B9:C9)</f>
        <v>#DIV/0!</v>
      </c>
      <c r="E9" s="12" t="e">
        <f t="shared" ref="E9:E15" si="1">D9-$D$8</f>
        <v>#DIV/0!</v>
      </c>
      <c r="N9" s="33" t="s">
        <v>13</v>
      </c>
      <c r="O9" s="34"/>
      <c r="P9" s="34"/>
      <c r="Q9" s="34"/>
      <c r="R9" s="34"/>
      <c r="S9" s="34"/>
      <c r="T9" s="34"/>
      <c r="U9" s="39"/>
    </row>
    <row r="10" customHeight="1" spans="1:21">
      <c r="A10" s="9">
        <v>10</v>
      </c>
      <c r="B10" s="10"/>
      <c r="C10" s="10"/>
      <c r="D10" s="11" t="e">
        <f t="shared" si="0"/>
        <v>#DIV/0!</v>
      </c>
      <c r="E10" s="12" t="e">
        <f t="shared" si="1"/>
        <v>#DIV/0!</v>
      </c>
      <c r="N10" s="33" t="s">
        <v>14</v>
      </c>
      <c r="O10" s="34"/>
      <c r="P10" s="34"/>
      <c r="Q10" s="34"/>
      <c r="R10" s="34"/>
      <c r="S10" s="34"/>
      <c r="T10" s="34"/>
      <c r="U10" s="39"/>
    </row>
    <row r="11" customHeight="1" spans="1:21">
      <c r="A11" s="9">
        <v>15</v>
      </c>
      <c r="B11" s="10"/>
      <c r="C11" s="10"/>
      <c r="D11" s="11" t="e">
        <f t="shared" si="0"/>
        <v>#DIV/0!</v>
      </c>
      <c r="E11" s="12" t="e">
        <f t="shared" si="1"/>
        <v>#DIV/0!</v>
      </c>
      <c r="N11" s="33" t="s">
        <v>15</v>
      </c>
      <c r="O11" s="34"/>
      <c r="P11" s="34"/>
      <c r="Q11" s="34"/>
      <c r="R11" s="34"/>
      <c r="S11" s="34"/>
      <c r="T11" s="34"/>
      <c r="U11" s="39"/>
    </row>
    <row r="12" customHeight="1" spans="1:21">
      <c r="A12" s="9">
        <v>20</v>
      </c>
      <c r="B12" s="10"/>
      <c r="C12" s="10"/>
      <c r="D12" s="11" t="e">
        <f t="shared" si="0"/>
        <v>#DIV/0!</v>
      </c>
      <c r="E12" s="12" t="e">
        <f t="shared" si="1"/>
        <v>#DIV/0!</v>
      </c>
      <c r="N12" s="33" t="s">
        <v>16</v>
      </c>
      <c r="O12" s="34"/>
      <c r="P12" s="34"/>
      <c r="Q12" s="34"/>
      <c r="R12" s="34"/>
      <c r="S12" s="34"/>
      <c r="T12" s="34"/>
      <c r="U12" s="39"/>
    </row>
    <row r="13" customHeight="1" spans="1:21">
      <c r="A13" s="9">
        <v>25</v>
      </c>
      <c r="B13" s="10"/>
      <c r="C13" s="10"/>
      <c r="D13" s="11" t="e">
        <f t="shared" si="0"/>
        <v>#DIV/0!</v>
      </c>
      <c r="E13" s="12" t="e">
        <f t="shared" si="1"/>
        <v>#DIV/0!</v>
      </c>
      <c r="N13" s="33" t="s">
        <v>17</v>
      </c>
      <c r="O13" s="34"/>
      <c r="P13" s="34"/>
      <c r="Q13" s="34"/>
      <c r="R13" s="34"/>
      <c r="S13" s="34"/>
      <c r="T13" s="34"/>
      <c r="U13" s="39"/>
    </row>
    <row r="14" customHeight="1" spans="1:5">
      <c r="A14" s="9">
        <v>30</v>
      </c>
      <c r="B14" s="10"/>
      <c r="C14" s="10"/>
      <c r="D14" s="11" t="e">
        <f t="shared" si="0"/>
        <v>#DIV/0!</v>
      </c>
      <c r="E14" s="12" t="e">
        <f t="shared" si="1"/>
        <v>#DIV/0!</v>
      </c>
    </row>
    <row r="15" customHeight="1" spans="1:21">
      <c r="A15" s="9">
        <v>35</v>
      </c>
      <c r="B15" s="10"/>
      <c r="C15" s="10"/>
      <c r="D15" s="11" t="e">
        <f t="shared" si="0"/>
        <v>#DIV/0!</v>
      </c>
      <c r="E15" s="12" t="e">
        <f t="shared" si="1"/>
        <v>#DIV/0!</v>
      </c>
      <c r="N15" s="1"/>
      <c r="O15" s="1"/>
      <c r="P15" s="1"/>
      <c r="Q15" s="1"/>
      <c r="R15" s="1"/>
      <c r="S15" s="1"/>
      <c r="T15" s="1"/>
      <c r="U15" s="1"/>
    </row>
    <row r="16" customHeight="1" spans="1:21">
      <c r="A16" s="13" t="s">
        <v>18</v>
      </c>
      <c r="B16" s="13"/>
      <c r="C16" s="13"/>
      <c r="D16" s="13"/>
      <c r="E16" s="13"/>
      <c r="N16" s="1"/>
      <c r="O16" s="1"/>
      <c r="P16" s="1"/>
      <c r="Q16" s="1"/>
      <c r="R16" s="1"/>
      <c r="S16" s="1"/>
      <c r="T16" s="1"/>
      <c r="U16" s="1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21">
      <c r="A19" s="13"/>
      <c r="B19" s="13"/>
      <c r="C19" s="13"/>
      <c r="D19" s="13"/>
      <c r="E19" s="13"/>
      <c r="N19" s="1"/>
      <c r="O19" s="1"/>
      <c r="P19" s="1"/>
      <c r="Q19" s="1"/>
      <c r="R19" s="1"/>
      <c r="S19" s="1"/>
      <c r="T19" s="1"/>
      <c r="U19" s="1"/>
    </row>
    <row r="20" spans="1:22">
      <c r="A20" s="14"/>
      <c r="B20" s="15" t="s">
        <v>19</v>
      </c>
      <c r="C20" s="16" t="e">
        <f>SLOPE(E8:E15,A8:A15)</f>
        <v>#DIV/0!</v>
      </c>
      <c r="D20" s="17" t="s">
        <v>20</v>
      </c>
      <c r="E20" s="18" t="e">
        <f>INTERCEPT(E8:E15,A8:A15)</f>
        <v>#DIV/0!</v>
      </c>
      <c r="N20" s="1"/>
      <c r="O20" s="1"/>
      <c r="P20" s="1"/>
      <c r="Q20" s="1"/>
      <c r="R20" s="1"/>
      <c r="S20" s="1"/>
      <c r="T20" s="1"/>
      <c r="U20" s="1"/>
      <c r="V20" s="40"/>
    </row>
    <row r="21" spans="22:22">
      <c r="V21" s="40"/>
    </row>
    <row r="23" s="1" customFormat="1" ht="29.25" customHeight="1" spans="1:21">
      <c r="A23" s="19"/>
      <c r="B23" s="19"/>
      <c r="C23" s="19" t="s">
        <v>21</v>
      </c>
      <c r="D23" s="19"/>
      <c r="E23" s="19"/>
      <c r="F23" s="19" t="s">
        <v>8</v>
      </c>
      <c r="G23" s="19" t="s">
        <v>22</v>
      </c>
      <c r="H23" s="19" t="s">
        <v>23</v>
      </c>
      <c r="I23" s="19" t="s">
        <v>24</v>
      </c>
      <c r="J23" s="19" t="s">
        <v>25</v>
      </c>
      <c r="K23" s="35" t="s">
        <v>26</v>
      </c>
      <c r="L23" s="2"/>
      <c r="M23" s="36"/>
      <c r="N23" s="2"/>
      <c r="O23" s="2"/>
      <c r="P23" s="2"/>
      <c r="Q23" s="2"/>
      <c r="R23" s="2"/>
      <c r="S23" s="2"/>
      <c r="T23" s="2"/>
      <c r="U23" s="2"/>
    </row>
    <row r="24" s="1" customFormat="1" spans="1:21">
      <c r="A24" s="20" t="s">
        <v>27</v>
      </c>
      <c r="B24" s="20" t="s">
        <v>28</v>
      </c>
      <c r="C24" s="21"/>
      <c r="D24" s="21"/>
      <c r="E24" s="21"/>
      <c r="F24" s="22" t="e">
        <f>AVERAGE(C24:E24)</f>
        <v>#DIV/0!</v>
      </c>
      <c r="G24" s="23" t="e">
        <f>F24-$D$8</f>
        <v>#DIV/0!</v>
      </c>
      <c r="H24" s="24"/>
      <c r="I24" s="21"/>
      <c r="J24" s="21"/>
      <c r="K24" s="22" t="e">
        <f>(G24-$E$20)/$C$20/(H24/I24)*J24</f>
        <v>#DIV/0!</v>
      </c>
      <c r="L24" s="2"/>
      <c r="N24" s="2"/>
      <c r="O24" s="2"/>
      <c r="P24" s="2"/>
      <c r="Q24" s="2"/>
      <c r="R24" s="2"/>
      <c r="S24" s="2"/>
      <c r="T24" s="2"/>
      <c r="U24" s="2"/>
    </row>
  </sheetData>
  <mergeCells count="20">
    <mergeCell ref="N2:U2"/>
    <mergeCell ref="N3:U3"/>
    <mergeCell ref="N4:U4"/>
    <mergeCell ref="A5:E5"/>
    <mergeCell ref="N5:U5"/>
    <mergeCell ref="N6:U6"/>
    <mergeCell ref="N7:U7"/>
    <mergeCell ref="N8:U8"/>
    <mergeCell ref="N9:U9"/>
    <mergeCell ref="N10:U10"/>
    <mergeCell ref="N11:U11"/>
    <mergeCell ref="N12:U12"/>
    <mergeCell ref="N13:U13"/>
    <mergeCell ref="C23:E23"/>
    <mergeCell ref="A6:A7"/>
    <mergeCell ref="D6:D7"/>
    <mergeCell ref="E6:E7"/>
    <mergeCell ref="A16:E19"/>
    <mergeCell ref="A1:L3"/>
    <mergeCell ref="B6:C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