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<sst xmlns="http://schemas.openxmlformats.org/spreadsheetml/2006/main" count="29" uniqueCount="27">
  <si>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E-BC-K891-M</t>
  </si>
  <si>
    <t>Calculation</t>
  </si>
  <si>
    <r>
      <rPr>
        <b/>
        <sz val="11"/>
        <color theme="1"/>
        <rFont val="宋体"/>
        <charset val="134"/>
      </rPr>
      <t>液体样本中乙醇含量计算公式：</t>
    </r>
  </si>
  <si>
    <r>
      <rPr>
        <sz val="11"/>
        <color theme="1"/>
        <rFont val="宋体"/>
        <charset val="134"/>
      </rPr>
      <t>乙醇含量</t>
    </r>
    <r>
      <rPr>
        <sz val="11"/>
        <color theme="1"/>
        <rFont val="Times New Roman"/>
        <charset val="134"/>
      </rPr>
      <t xml:space="preserve">(μmol/mL) = (ΔA450 - b) ÷ a × f  </t>
    </r>
  </si>
  <si>
    <t>标曲数据处理</t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</si>
  <si>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</si>
  <si>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</si>
  <si>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   (μmol/mL)</t>
    </r>
  </si>
  <si>
    <t>A1</t>
  </si>
  <si>
    <t>A2</t>
  </si>
  <si>
    <t>∆A</t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</si>
  <si>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∆A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</si>
  <si>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∆A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</si>
  <si>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</si>
  <si>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：标曲的斜率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</si>
  <si>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：标曲的截距</t>
    </r>
  </si>
  <si>
    <r>
      <rPr>
        <sz val="11"/>
        <color theme="1"/>
        <rFont val="Times New Roman"/>
        <charset val="134"/>
      </rPr>
      <t>∆A450</t>
    </r>
    <r>
      <rPr>
        <sz val="11"/>
        <color theme="1"/>
        <rFont val="宋体"/>
        <charset val="134"/>
      </rPr>
      <t>：测定孔</t>
    </r>
    <r>
      <rPr>
        <sz val="11"/>
        <color theme="1"/>
        <rFont val="Times New Roman"/>
        <charset val="134"/>
      </rPr>
      <t>∆A</t>
    </r>
    <r>
      <rPr>
        <sz val="11"/>
        <color theme="1"/>
        <rFont val="宋体"/>
        <charset val="134"/>
      </rPr>
      <t>样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空白孔</t>
    </r>
    <r>
      <rPr>
        <sz val="11"/>
        <color theme="1"/>
        <rFont val="Times New Roman"/>
        <charset val="134"/>
      </rPr>
      <t>∆A</t>
    </r>
    <r>
      <rPr>
        <sz val="11"/>
        <color theme="1"/>
        <rFont val="宋体"/>
        <charset val="134"/>
      </rPr>
      <t>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变化值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</si>
  <si>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</si>
  <si>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</si>
  <si>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</si>
  <si>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</si>
  <si>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</si>
  <si>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</si>
  <si>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ΔA450</t>
  </si>
  <si>
    <t>f</t>
  </si>
  <si>
    <r>
      <rPr>
        <sz val="11"/>
        <color theme="1"/>
        <rFont val="宋体"/>
        <charset val="134"/>
      </rPr>
      <t>乙醇含量</t>
    </r>
    <r>
      <rPr>
        <sz val="11"/>
        <color theme="1"/>
        <rFont val="Times New Roman"/>
        <charset val="134"/>
      </rPr>
      <t xml:space="preserve">(μmol/mL) </t>
    </r>
  </si>
  <si>
    <r>
      <rPr>
        <sz val="11"/>
        <color theme="1"/>
        <rFont val="宋体"/>
        <charset val="134"/>
      </rPr>
      <t>液体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</si>
</sst>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0" fontId="17" fillId="10" borderId="19" applyNumberFormat="0" applyAlignment="0" applyProtection="0">
      <alignment vertical="center"/>
    </xf>
    <xf numFmtId="0" fontId="18" fillId="10" borderId="18" applyNumberFormat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6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>
      <alignment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7" borderId="10" xfId="0" applyNumberFormat="1" applyFont="1" applyFill="1" applyBorder="1" applyAlignment="1">
      <alignment horizontal="center" vertical="center"/>
    </xf>
    <xf numFmtId="0" fontId="1" fillId="7" borderId="11" xfId="0" applyNumberFormat="1" applyFont="1" applyFill="1" applyBorder="1" applyAlignment="1">
      <alignment horizontal="center" vertical="center"/>
    </xf>
    <xf numFmtId="0" fontId="1" fillId="7" borderId="12" xfId="0" applyNumberFormat="1" applyFont="1" applyFill="1" applyBorder="1" applyAlignment="1">
      <alignment horizontal="center" vertical="center"/>
    </xf>
    <xf numFmtId="0" fontId="1" fillId="7" borderId="1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8251925826345"/>
                  <c:y val="0.06998283473880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Sheet1!$I$8:$I$15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081304"/>
        <c:axId val="629081696"/>
      </c:scatterChart>
      <c:valAx>
        <c:axId val="629081304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9081696"/>
        <c:crosses val="autoZero"/>
        <c:crossBetween val="midCat"/>
      </c:valAx>
      <c:valAx>
        <c:axId val="62908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9081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d2d0a68a-78ef-49f2-b640-e981d800db7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104775</xdr:colOff>
      <xdr:row>4</xdr:row>
      <xdr:rowOff>33337</xdr:rowOff>
    </xdr:from>
    <xdr:to>
      <xdr:col>15</xdr:col>
      <xdr:colOff>38100</xdr:colOff>
      <xdr:row>17</xdr:row>
      <xdr:rowOff>85725</xdr:rowOff>
    </xdr:to>
    <xdr:graphicFrame>
      <xdr:nvGraphicFramePr>
        <xdr:cNvPr id="3" name="图表 2"/>
        <xdr:cNvGraphicFramePr/>
      </xdr:nvGraphicFramePr>
      <xdr:xfrm>
        <a:off x="6667500" y="804545"/>
        <a:ext cx="4686300" cy="27197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workbookViewId="0">
      <selection activeCell="J26" sqref="J26"/>
    </sheetView>
  </sheetViews>
  <sheetFormatPr defaultColWidth="9" defaultRowHeight="15"/>
  <cols>
    <col min="1" max="1" width="11.625" style="2" customWidth="1"/>
    <col min="2" max="3" width="9.5" style="2" customWidth="1"/>
    <col min="4" max="8" width="9" style="2"/>
    <col min="9" max="9" width="10.5" style="2" customWidth="1"/>
    <col min="10" max="11" width="11.875" style="2" customWidth="1"/>
    <col min="12" max="14" width="9.875" style="2" customWidth="1"/>
    <col min="15" max="16384" width="9" style="2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75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9" t="s">
        <v>1</v>
      </c>
      <c r="R2" s="40"/>
      <c r="S2" s="40"/>
      <c r="T2" s="40"/>
      <c r="U2" s="40"/>
      <c r="V2" s="40"/>
      <c r="W2" s="40"/>
      <c r="X2" s="40"/>
    </row>
    <row r="3" spans="1:2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41" t="s">
        <v>2</v>
      </c>
      <c r="R3" s="41"/>
      <c r="S3" s="41"/>
      <c r="T3" s="41"/>
      <c r="U3" s="41"/>
      <c r="V3" s="41"/>
      <c r="W3" s="41"/>
      <c r="X3" s="41"/>
    </row>
    <row r="4" customHeight="1" spans="17:24">
      <c r="Q4" s="42" t="s">
        <v>3</v>
      </c>
      <c r="R4" s="43"/>
      <c r="S4" s="43"/>
      <c r="T4" s="43"/>
      <c r="U4" s="43"/>
      <c r="V4" s="43"/>
      <c r="W4" s="43"/>
      <c r="X4" s="44"/>
    </row>
    <row r="5" spans="1:24">
      <c r="A5" s="4" t="s">
        <v>4</v>
      </c>
      <c r="B5" s="5"/>
      <c r="C5" s="5"/>
      <c r="D5" s="5"/>
      <c r="E5" s="5"/>
      <c r="F5" s="5"/>
      <c r="G5" s="5"/>
      <c r="H5" s="5"/>
      <c r="I5" s="5"/>
      <c r="J5" s="31"/>
      <c r="Q5" s="45" t="s">
        <v>5</v>
      </c>
      <c r="R5" s="46"/>
      <c r="S5" s="46"/>
      <c r="T5" s="46"/>
      <c r="U5" s="46"/>
      <c r="V5" s="46"/>
      <c r="W5" s="46"/>
      <c r="X5" s="12"/>
    </row>
    <row r="6" spans="1:24">
      <c r="A6" s="5"/>
      <c r="B6" s="5"/>
      <c r="C6" s="5"/>
      <c r="D6" s="5"/>
      <c r="E6" s="5"/>
      <c r="F6" s="5"/>
      <c r="G6" s="5"/>
      <c r="H6" s="5"/>
      <c r="I6" s="5"/>
      <c r="J6" s="31"/>
      <c r="Q6" s="47" t="s">
        <v>6</v>
      </c>
      <c r="R6" s="48"/>
      <c r="S6" s="48"/>
      <c r="T6" s="48"/>
      <c r="U6" s="48"/>
      <c r="V6" s="48"/>
      <c r="W6" s="48"/>
      <c r="X6" s="49"/>
    </row>
    <row r="7" ht="30" spans="1:24">
      <c r="A7" s="6" t="s">
        <v>7</v>
      </c>
      <c r="B7" s="7" t="s">
        <v>8</v>
      </c>
      <c r="C7" s="7"/>
      <c r="D7" s="8" t="s">
        <v>9</v>
      </c>
      <c r="E7" s="8"/>
      <c r="F7" s="7" t="s">
        <v>10</v>
      </c>
      <c r="G7" s="7"/>
      <c r="H7" s="9" t="s">
        <v>11</v>
      </c>
      <c r="I7" s="9" t="s">
        <v>12</v>
      </c>
      <c r="Q7" s="47" t="s">
        <v>13</v>
      </c>
      <c r="R7" s="48"/>
      <c r="S7" s="48"/>
      <c r="T7" s="48"/>
      <c r="U7" s="48"/>
      <c r="V7" s="48"/>
      <c r="W7" s="48"/>
      <c r="X7" s="49"/>
    </row>
    <row r="8" spans="1:24">
      <c r="A8" s="10">
        <v>0</v>
      </c>
      <c r="B8" s="10"/>
      <c r="C8" s="10"/>
      <c r="D8" s="11"/>
      <c r="E8" s="11"/>
      <c r="F8" s="12">
        <f>D8-B8</f>
        <v>0</v>
      </c>
      <c r="G8" s="12">
        <f>E8-C8</f>
        <v>0</v>
      </c>
      <c r="H8" s="13">
        <f>AVERAGE(F8:G8)</f>
        <v>0</v>
      </c>
      <c r="I8" s="32">
        <f>ABS(H8-$H$8)</f>
        <v>0</v>
      </c>
      <c r="Q8" s="47" t="s">
        <v>14</v>
      </c>
      <c r="R8" s="48"/>
      <c r="S8" s="48"/>
      <c r="T8" s="48"/>
      <c r="U8" s="48"/>
      <c r="V8" s="48"/>
      <c r="W8" s="48"/>
      <c r="X8" s="49"/>
    </row>
    <row r="9" spans="1:24">
      <c r="A9" s="10">
        <v>2</v>
      </c>
      <c r="B9" s="10"/>
      <c r="C9" s="10"/>
      <c r="D9" s="11"/>
      <c r="E9" s="11"/>
      <c r="F9" s="12">
        <f t="shared" ref="F9:F15" si="0">D9-B9</f>
        <v>0</v>
      </c>
      <c r="G9" s="12">
        <f t="shared" ref="G9:G15" si="1">E9-C9</f>
        <v>0</v>
      </c>
      <c r="H9" s="13">
        <f t="shared" ref="H9:H15" si="2">AVERAGE(F9:G9)</f>
        <v>0</v>
      </c>
      <c r="I9" s="32">
        <f t="shared" ref="I9:I15" si="3">ABS(H9-$H$8)</f>
        <v>0</v>
      </c>
      <c r="Q9" s="47" t="s">
        <v>15</v>
      </c>
      <c r="R9" s="48"/>
      <c r="S9" s="48"/>
      <c r="T9" s="48"/>
      <c r="U9" s="48"/>
      <c r="V9" s="48"/>
      <c r="W9" s="48"/>
      <c r="X9" s="49"/>
    </row>
    <row r="10" spans="1:24">
      <c r="A10" s="10">
        <v>3</v>
      </c>
      <c r="B10" s="10"/>
      <c r="C10" s="10"/>
      <c r="D10" s="11"/>
      <c r="E10" s="11"/>
      <c r="F10" s="12">
        <f t="shared" si="0"/>
        <v>0</v>
      </c>
      <c r="G10" s="12">
        <f t="shared" si="1"/>
        <v>0</v>
      </c>
      <c r="H10" s="13">
        <f t="shared" si="2"/>
        <v>0</v>
      </c>
      <c r="I10" s="32">
        <f t="shared" si="3"/>
        <v>0</v>
      </c>
      <c r="Q10" s="47" t="s">
        <v>16</v>
      </c>
      <c r="R10" s="48"/>
      <c r="S10" s="48"/>
      <c r="T10" s="48"/>
      <c r="U10" s="48"/>
      <c r="V10" s="48"/>
      <c r="W10" s="48"/>
      <c r="X10" s="49"/>
    </row>
    <row r="11" spans="1:24">
      <c r="A11" s="10">
        <v>4</v>
      </c>
      <c r="B11" s="10"/>
      <c r="C11" s="10"/>
      <c r="D11" s="11"/>
      <c r="E11" s="11"/>
      <c r="F11" s="12">
        <f t="shared" si="0"/>
        <v>0</v>
      </c>
      <c r="G11" s="12">
        <f t="shared" si="1"/>
        <v>0</v>
      </c>
      <c r="H11" s="13">
        <f t="shared" si="2"/>
        <v>0</v>
      </c>
      <c r="I11" s="32">
        <f t="shared" si="3"/>
        <v>0</v>
      </c>
      <c r="Q11" s="47" t="s">
        <v>17</v>
      </c>
      <c r="R11" s="48"/>
      <c r="S11" s="48"/>
      <c r="T11" s="48"/>
      <c r="U11" s="48"/>
      <c r="V11" s="48"/>
      <c r="W11" s="48"/>
      <c r="X11" s="49"/>
    </row>
    <row r="12" spans="1:9">
      <c r="A12" s="10">
        <v>6</v>
      </c>
      <c r="B12" s="10"/>
      <c r="C12" s="10"/>
      <c r="D12" s="11"/>
      <c r="E12" s="11"/>
      <c r="F12" s="12">
        <f t="shared" si="0"/>
        <v>0</v>
      </c>
      <c r="G12" s="12">
        <f t="shared" si="1"/>
        <v>0</v>
      </c>
      <c r="H12" s="13">
        <f t="shared" si="2"/>
        <v>0</v>
      </c>
      <c r="I12" s="32">
        <f t="shared" si="3"/>
        <v>0</v>
      </c>
    </row>
    <row r="13" spans="1:9">
      <c r="A13" s="10">
        <v>8</v>
      </c>
      <c r="B13" s="10"/>
      <c r="C13" s="10"/>
      <c r="D13" s="11"/>
      <c r="E13" s="11"/>
      <c r="F13" s="12">
        <f t="shared" si="0"/>
        <v>0</v>
      </c>
      <c r="G13" s="12">
        <f t="shared" si="1"/>
        <v>0</v>
      </c>
      <c r="H13" s="13">
        <f t="shared" si="2"/>
        <v>0</v>
      </c>
      <c r="I13" s="32">
        <f t="shared" si="3"/>
        <v>0</v>
      </c>
    </row>
    <row r="14" spans="1:9">
      <c r="A14" s="10">
        <v>9</v>
      </c>
      <c r="B14" s="10"/>
      <c r="C14" s="10"/>
      <c r="D14" s="11"/>
      <c r="E14" s="11"/>
      <c r="F14" s="12">
        <f t="shared" si="0"/>
        <v>0</v>
      </c>
      <c r="G14" s="12">
        <f t="shared" si="1"/>
        <v>0</v>
      </c>
      <c r="H14" s="13">
        <f t="shared" si="2"/>
        <v>0</v>
      </c>
      <c r="I14" s="32">
        <f t="shared" si="3"/>
        <v>0</v>
      </c>
    </row>
    <row r="15" spans="1:9">
      <c r="A15" s="10">
        <v>10</v>
      </c>
      <c r="B15" s="10"/>
      <c r="C15" s="10"/>
      <c r="D15" s="11"/>
      <c r="E15" s="11"/>
      <c r="F15" s="12">
        <f t="shared" si="0"/>
        <v>0</v>
      </c>
      <c r="G15" s="12">
        <f t="shared" si="1"/>
        <v>0</v>
      </c>
      <c r="H15" s="13">
        <f t="shared" si="2"/>
        <v>0</v>
      </c>
      <c r="I15" s="32">
        <f t="shared" si="3"/>
        <v>0</v>
      </c>
    </row>
    <row r="16" customHeight="1" spans="1:9">
      <c r="A16" s="14" t="s">
        <v>18</v>
      </c>
      <c r="B16" s="14"/>
      <c r="C16" s="14"/>
      <c r="D16" s="14"/>
      <c r="E16" s="14"/>
      <c r="F16" s="14"/>
      <c r="G16" s="14"/>
      <c r="H16" s="14"/>
      <c r="I16" s="14"/>
    </row>
    <row r="17" spans="1:26">
      <c r="A17" s="14"/>
      <c r="B17" s="14"/>
      <c r="C17" s="14"/>
      <c r="D17" s="14"/>
      <c r="E17" s="14"/>
      <c r="F17" s="14"/>
      <c r="G17" s="14"/>
      <c r="H17" s="14"/>
      <c r="I17" s="14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ht="15.75" spans="1:26">
      <c r="A18" s="14"/>
      <c r="B18" s="14"/>
      <c r="C18" s="14"/>
      <c r="D18" s="14"/>
      <c r="E18" s="14"/>
      <c r="F18" s="14"/>
      <c r="G18" s="14"/>
      <c r="H18" s="14"/>
      <c r="I18" s="14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ht="15.75" spans="1:26">
      <c r="A19" s="15"/>
      <c r="B19" s="15"/>
      <c r="C19" s="15"/>
      <c r="D19" s="16"/>
      <c r="E19" s="16"/>
      <c r="F19" s="17" t="s">
        <v>19</v>
      </c>
      <c r="G19" s="18">
        <f>SLOPE(I8:I15,A8:A15)</f>
        <v>0</v>
      </c>
      <c r="H19" s="19" t="s">
        <v>20</v>
      </c>
      <c r="I19" s="33">
        <f>INTERCEPT(I8:I15,A8:A15)</f>
        <v>0</v>
      </c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>
      <c r="A20" s="15"/>
      <c r="B20" s="15"/>
      <c r="C20" s="15"/>
      <c r="D20" s="16"/>
      <c r="E20" s="16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="1" customFormat="1" ht="25.5" customHeight="1" spans="1:19">
      <c r="A21" s="20"/>
      <c r="B21" s="20"/>
      <c r="C21" s="20" t="s">
        <v>21</v>
      </c>
      <c r="D21" s="20"/>
      <c r="E21" s="20"/>
      <c r="F21" s="20" t="s">
        <v>22</v>
      </c>
      <c r="G21" s="20" t="s">
        <v>23</v>
      </c>
      <c r="H21" s="20" t="s">
        <v>24</v>
      </c>
      <c r="I21" s="34" t="s">
        <v>25</v>
      </c>
      <c r="J21" s="34"/>
      <c r="K21" s="2"/>
      <c r="L21" s="2"/>
      <c r="M21" s="2"/>
      <c r="N21" s="2"/>
      <c r="O21" s="2"/>
      <c r="P21" s="2"/>
      <c r="Q21" s="2"/>
      <c r="R21" s="2"/>
      <c r="S21" s="2"/>
    </row>
    <row r="22" s="1" customFormat="1" spans="1:19">
      <c r="A22" s="21" t="s">
        <v>26</v>
      </c>
      <c r="B22" s="22" t="s">
        <v>8</v>
      </c>
      <c r="C22" s="23"/>
      <c r="D22" s="23"/>
      <c r="E22" s="23"/>
      <c r="F22" s="24" t="e">
        <f>AVERAGE(C22:E22)</f>
        <v>#DIV/0!</v>
      </c>
      <c r="G22" s="25" t="e">
        <f>F23-F22</f>
        <v>#DIV/0!</v>
      </c>
      <c r="H22" s="26"/>
      <c r="I22" s="35" t="e">
        <f>(G22-$I$19)/$G$19*H22</f>
        <v>#DIV/0!</v>
      </c>
      <c r="J22" s="36"/>
      <c r="K22" s="2"/>
      <c r="L22" s="2"/>
      <c r="M22" s="2"/>
      <c r="N22" s="2"/>
      <c r="O22" s="2"/>
      <c r="P22" s="2"/>
      <c r="Q22" s="2"/>
      <c r="R22" s="2"/>
      <c r="S22" s="2"/>
    </row>
    <row r="23" spans="1:14">
      <c r="A23" s="27"/>
      <c r="B23" s="22" t="s">
        <v>9</v>
      </c>
      <c r="C23" s="23"/>
      <c r="D23" s="23"/>
      <c r="E23" s="23"/>
      <c r="F23" s="24" t="e">
        <f>AVERAGE(C23:E23)</f>
        <v>#DIV/0!</v>
      </c>
      <c r="G23" s="28"/>
      <c r="H23" s="29"/>
      <c r="I23" s="37"/>
      <c r="J23" s="38"/>
      <c r="K23" s="30"/>
      <c r="L23" s="30"/>
      <c r="M23" s="30"/>
      <c r="N23" s="30"/>
    </row>
    <row r="24" spans="4:11">
      <c r="D24" s="30"/>
      <c r="E24" s="30"/>
      <c r="F24" s="30"/>
      <c r="G24" s="30"/>
      <c r="J24" s="30"/>
      <c r="K24" s="30"/>
    </row>
    <row r="25" spans="4:11">
      <c r="D25" s="30"/>
      <c r="E25" s="30"/>
      <c r="F25" s="30"/>
      <c r="G25" s="30"/>
      <c r="J25" s="30"/>
      <c r="K25" s="30"/>
    </row>
    <row r="26" spans="4:11">
      <c r="D26" s="30"/>
      <c r="E26" s="30"/>
      <c r="F26" s="30"/>
      <c r="G26" s="30"/>
      <c r="J26" s="30"/>
      <c r="K26" s="30"/>
    </row>
  </sheetData>
  <mergeCells count="22">
    <mergeCell ref="Q2:X2"/>
    <mergeCell ref="Q3:X3"/>
    <mergeCell ref="Q4:X4"/>
    <mergeCell ref="Q5:X5"/>
    <mergeCell ref="Q6:X6"/>
    <mergeCell ref="B7:C7"/>
    <mergeCell ref="D7:E7"/>
    <mergeCell ref="F7:G7"/>
    <mergeCell ref="Q7:X7"/>
    <mergeCell ref="Q8:X8"/>
    <mergeCell ref="Q9:X9"/>
    <mergeCell ref="Q10:X10"/>
    <mergeCell ref="Q11:X11"/>
    <mergeCell ref="C21:E21"/>
    <mergeCell ref="I21:J21"/>
    <mergeCell ref="A22:A23"/>
    <mergeCell ref="G22:G23"/>
    <mergeCell ref="H22:H23"/>
    <mergeCell ref="I22:J23"/>
    <mergeCell ref="A1:N3"/>
    <mergeCell ref="A5:I6"/>
    <mergeCell ref="A16:I1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董晓冰</cp:lastModifiedBy>
  <dcterms:created xsi:type="dcterms:W3CDTF">2006-09-16T00:00:00Z</dcterms:created>
  <dcterms:modified xsi:type="dcterms:W3CDTF">2024-12-06T07:13:16Z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018625E2EB324CCFACFF817E54245ED5_12</vt:lpwstr>
  </property>
  <property fmtid="{D5CDD505-2E9C-101B-9397-08002B2CF9AE}" pid="3" name="KSOProductBuildVer">
    <vt:lpwstr>2052-12.1.0.18912</vt:lpwstr>
  </property>
</Properties>
</file>